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9560" windowHeight="9975" tabRatio="917" activeTab="2"/>
  </bookViews>
  <sheets>
    <sheet name="Распред пищ. и эн." sheetId="19" r:id="rId1"/>
    <sheet name="1-4" sheetId="13" r:id="rId2"/>
    <sheet name="5-11" sheetId="27" r:id="rId3"/>
    <sheet name="нормы распред" sheetId="20" r:id="rId4"/>
  </sheets>
  <definedNames>
    <definedName name="__xlnm._FilterDatabase">#REF!</definedName>
    <definedName name="__xlnm.Print_Area">#REF!</definedName>
    <definedName name="__xlnm.Print_Area_1">#REF!</definedName>
    <definedName name="__xlnm.Print_Area_12">#REF!</definedName>
    <definedName name="__xlnm.Print_Area_13">#REF!</definedName>
    <definedName name="__xlnm.Print_Area_14">#REF!</definedName>
    <definedName name="__xlnm.Print_Area_2">#REF!</definedName>
    <definedName name="__xlnm.Print_Area_5">#REF!</definedName>
    <definedName name="_xlnm._FilterDatabase" localSheetId="1" hidden="1">'1-4'!$B$1:$B$384</definedName>
    <definedName name="_xlnm._FilterDatabase" localSheetId="2" hidden="1">'5-11'!$B$1:$B$385</definedName>
    <definedName name="закуски">#REF!</definedName>
    <definedName name="_xlnm.Print_Area" localSheetId="1">'1-4'!$A$1:$O$383</definedName>
    <definedName name="_xlnm.Print_Area" localSheetId="2">'5-11'!$A$1:$O$386</definedName>
    <definedName name="_xlnm.Print_Area" localSheetId="0">'Распред пищ. и эн.'!$A$1:$P$67</definedName>
  </definedNames>
  <calcPr calcId="145621"/>
</workbook>
</file>

<file path=xl/calcChain.xml><?xml version="1.0" encoding="utf-8"?>
<calcChain xmlns="http://schemas.openxmlformats.org/spreadsheetml/2006/main">
  <c r="E116" i="13" l="1"/>
  <c r="F116" i="13"/>
  <c r="G116" i="13"/>
  <c r="H116" i="13"/>
  <c r="I116" i="13"/>
  <c r="J116" i="13"/>
  <c r="K116" i="13"/>
  <c r="L116" i="13"/>
  <c r="M116" i="13"/>
  <c r="N116" i="13"/>
  <c r="O116" i="13"/>
  <c r="D116" i="13"/>
  <c r="E211" i="27"/>
  <c r="F211" i="27"/>
  <c r="G211" i="27"/>
  <c r="H211" i="27"/>
  <c r="I211" i="27"/>
  <c r="J211" i="27"/>
  <c r="K211" i="27"/>
  <c r="L211" i="27"/>
  <c r="M211" i="27"/>
  <c r="N211" i="27"/>
  <c r="O211" i="27"/>
  <c r="D211" i="27"/>
  <c r="E211" i="13"/>
  <c r="F211" i="13"/>
  <c r="G211" i="13"/>
  <c r="H211" i="13"/>
  <c r="I211" i="13"/>
  <c r="J211" i="13"/>
  <c r="K211" i="13"/>
  <c r="L211" i="13"/>
  <c r="M211" i="13"/>
  <c r="N211" i="13"/>
  <c r="O211" i="13"/>
  <c r="D211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F287" i="27" l="1"/>
  <c r="J59" i="19" s="1"/>
  <c r="D276" i="27"/>
  <c r="E276" i="27"/>
  <c r="F276" i="27"/>
  <c r="G276" i="27"/>
  <c r="H276" i="27"/>
  <c r="I276" i="27"/>
  <c r="J276" i="27"/>
  <c r="K276" i="27"/>
  <c r="L276" i="27"/>
  <c r="M276" i="27"/>
  <c r="N276" i="27"/>
  <c r="O276" i="27"/>
  <c r="D51" i="27"/>
  <c r="E51" i="27"/>
  <c r="F51" i="27"/>
  <c r="G51" i="27"/>
  <c r="H51" i="27"/>
  <c r="I51" i="27"/>
  <c r="J51" i="27"/>
  <c r="K51" i="27"/>
  <c r="L51" i="27"/>
  <c r="M51" i="27"/>
  <c r="N51" i="27"/>
  <c r="O51" i="27"/>
  <c r="O29" i="27"/>
  <c r="D51" i="13"/>
  <c r="E51" i="13"/>
  <c r="F51" i="13"/>
  <c r="G51" i="13"/>
  <c r="H51" i="13"/>
  <c r="I51" i="13"/>
  <c r="J51" i="13"/>
  <c r="K51" i="13"/>
  <c r="L51" i="13"/>
  <c r="M51" i="13"/>
  <c r="N51" i="13"/>
  <c r="O51" i="13"/>
  <c r="D275" i="13"/>
  <c r="E275" i="13"/>
  <c r="F275" i="13"/>
  <c r="G275" i="13"/>
  <c r="H275" i="13"/>
  <c r="I275" i="13"/>
  <c r="J275" i="13"/>
  <c r="K275" i="13"/>
  <c r="L275" i="13"/>
  <c r="M275" i="13"/>
  <c r="N275" i="13"/>
  <c r="O275" i="13"/>
  <c r="D314" i="13"/>
  <c r="E314" i="13"/>
  <c r="F314" i="13"/>
  <c r="G314" i="13"/>
  <c r="H314" i="13"/>
  <c r="I314" i="13"/>
  <c r="J314" i="13"/>
  <c r="K314" i="13"/>
  <c r="L314" i="13"/>
  <c r="M314" i="13"/>
  <c r="N314" i="13"/>
  <c r="O314" i="13"/>
  <c r="E347" i="27"/>
  <c r="L52" i="19" s="1"/>
  <c r="F347" i="27"/>
  <c r="G347" i="27"/>
  <c r="H347" i="27"/>
  <c r="I347" i="27"/>
  <c r="J347" i="27"/>
  <c r="K347" i="27"/>
  <c r="L347" i="27"/>
  <c r="M347" i="27"/>
  <c r="N347" i="27"/>
  <c r="O347" i="27"/>
  <c r="D347" i="27"/>
  <c r="L51" i="19" s="1"/>
  <c r="L54" i="19"/>
  <c r="L53" i="19"/>
  <c r="H372" i="27"/>
  <c r="I372" i="27"/>
  <c r="J372" i="27"/>
  <c r="K372" i="27"/>
  <c r="L372" i="27"/>
  <c r="M372" i="27"/>
  <c r="N372" i="27"/>
  <c r="O372" i="27"/>
  <c r="E372" i="27"/>
  <c r="M46" i="19" s="1"/>
  <c r="F372" i="27"/>
  <c r="M47" i="19" s="1"/>
  <c r="G372" i="27"/>
  <c r="M48" i="19" s="1"/>
  <c r="D372" i="27"/>
  <c r="M45" i="19" s="1"/>
  <c r="J39" i="19"/>
  <c r="D203" i="27"/>
  <c r="H39" i="19" s="1"/>
  <c r="E203" i="27"/>
  <c r="H40" i="19" s="1"/>
  <c r="F203" i="27"/>
  <c r="H41" i="19" s="1"/>
  <c r="G203" i="27"/>
  <c r="H42" i="19" s="1"/>
  <c r="H203" i="27"/>
  <c r="I203" i="27"/>
  <c r="J203" i="27"/>
  <c r="K203" i="27"/>
  <c r="L203" i="27"/>
  <c r="M203" i="27"/>
  <c r="N203" i="27"/>
  <c r="O203" i="27"/>
  <c r="D138" i="27"/>
  <c r="F39" i="19" s="1"/>
  <c r="E138" i="27"/>
  <c r="F40" i="19" s="1"/>
  <c r="F138" i="27"/>
  <c r="F41" i="19" s="1"/>
  <c r="G138" i="27"/>
  <c r="F42" i="19" s="1"/>
  <c r="H138" i="27"/>
  <c r="I138" i="27"/>
  <c r="J138" i="27"/>
  <c r="K138" i="27"/>
  <c r="L138" i="27"/>
  <c r="M138" i="27"/>
  <c r="N138" i="27"/>
  <c r="O138" i="27"/>
  <c r="D121" i="27"/>
  <c r="E51" i="19" s="1"/>
  <c r="E121" i="27"/>
  <c r="E52" i="19" s="1"/>
  <c r="F121" i="27"/>
  <c r="E53" i="19" s="1"/>
  <c r="G121" i="27"/>
  <c r="E54" i="19" s="1"/>
  <c r="H121" i="27"/>
  <c r="I121" i="27"/>
  <c r="J121" i="27"/>
  <c r="K121" i="27"/>
  <c r="L121" i="27"/>
  <c r="M121" i="27"/>
  <c r="N121" i="27"/>
  <c r="O121" i="27"/>
  <c r="K111" i="27"/>
  <c r="J111" i="27"/>
  <c r="I111" i="27"/>
  <c r="O93" i="27"/>
  <c r="O89" i="27"/>
  <c r="O83" i="27"/>
  <c r="O75" i="27"/>
  <c r="O125" i="27"/>
  <c r="O115" i="27"/>
  <c r="O107" i="27"/>
  <c r="O157" i="27"/>
  <c r="O153" i="27"/>
  <c r="O146" i="27"/>
  <c r="O189" i="27"/>
  <c r="O185" i="27"/>
  <c r="O179" i="27"/>
  <c r="O170" i="27"/>
  <c r="O221" i="27"/>
  <c r="O217" i="27"/>
  <c r="F253" i="27"/>
  <c r="I59" i="19" s="1"/>
  <c r="O253" i="27"/>
  <c r="O249" i="27"/>
  <c r="O243" i="27"/>
  <c r="O235" i="27"/>
  <c r="O287" i="27"/>
  <c r="O283" i="27"/>
  <c r="O267" i="27"/>
  <c r="O351" i="27"/>
  <c r="O341" i="27"/>
  <c r="O334" i="27"/>
  <c r="O320" i="27"/>
  <c r="N320" i="27"/>
  <c r="O316" i="27"/>
  <c r="O309" i="27"/>
  <c r="O301" i="27"/>
  <c r="O383" i="27"/>
  <c r="O379" i="27"/>
  <c r="O364" i="27"/>
  <c r="O62" i="27"/>
  <c r="O58" i="27"/>
  <c r="O43" i="27"/>
  <c r="O19" i="27"/>
  <c r="O25" i="27"/>
  <c r="O12" i="27"/>
  <c r="D90" i="13"/>
  <c r="E90" i="13"/>
  <c r="F90" i="13"/>
  <c r="G90" i="13"/>
  <c r="H90" i="13"/>
  <c r="I90" i="13"/>
  <c r="J90" i="13"/>
  <c r="K90" i="13"/>
  <c r="L90" i="13"/>
  <c r="M90" i="13"/>
  <c r="N90" i="13"/>
  <c r="O90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G25" i="13"/>
  <c r="D154" i="13"/>
  <c r="F18" i="19" s="1"/>
  <c r="E154" i="13"/>
  <c r="F19" i="19" s="1"/>
  <c r="F154" i="13"/>
  <c r="F20" i="19" s="1"/>
  <c r="G154" i="13"/>
  <c r="F21" i="19" s="1"/>
  <c r="H154" i="13"/>
  <c r="I154" i="13"/>
  <c r="J154" i="13"/>
  <c r="K154" i="13"/>
  <c r="L154" i="13"/>
  <c r="M154" i="13"/>
  <c r="N154" i="13"/>
  <c r="O154" i="13"/>
  <c r="D58" i="13"/>
  <c r="C18" i="19" s="1"/>
  <c r="E58" i="13"/>
  <c r="C19" i="19" s="1"/>
  <c r="F58" i="13"/>
  <c r="C20" i="19" s="1"/>
  <c r="G58" i="13"/>
  <c r="C21" i="19" s="1"/>
  <c r="H58" i="13"/>
  <c r="I58" i="13"/>
  <c r="J58" i="13"/>
  <c r="K58" i="13"/>
  <c r="L58" i="13"/>
  <c r="M58" i="13"/>
  <c r="N58" i="13"/>
  <c r="O58" i="13"/>
  <c r="D377" i="13"/>
  <c r="M18" i="19" s="1"/>
  <c r="E377" i="13"/>
  <c r="M19" i="19" s="1"/>
  <c r="F377" i="13"/>
  <c r="M20" i="19" s="1"/>
  <c r="G377" i="13"/>
  <c r="M21" i="19" s="1"/>
  <c r="H377" i="13"/>
  <c r="I377" i="13"/>
  <c r="J377" i="13"/>
  <c r="K377" i="13"/>
  <c r="L377" i="13"/>
  <c r="M377" i="13"/>
  <c r="N377" i="13"/>
  <c r="O377" i="13"/>
  <c r="D185" i="13"/>
  <c r="G18" i="19" s="1"/>
  <c r="E185" i="13"/>
  <c r="G19" i="19" s="1"/>
  <c r="F185" i="13"/>
  <c r="G20" i="19" s="1"/>
  <c r="G185" i="13"/>
  <c r="G21" i="19" s="1"/>
  <c r="H185" i="13"/>
  <c r="I185" i="13"/>
  <c r="J185" i="13"/>
  <c r="K185" i="13"/>
  <c r="L185" i="13"/>
  <c r="M185" i="13"/>
  <c r="N185" i="13"/>
  <c r="O185" i="13"/>
  <c r="O30" i="27" l="1"/>
  <c r="O384" i="27"/>
  <c r="O352" i="27"/>
  <c r="O321" i="27"/>
  <c r="O288" i="27"/>
  <c r="O254" i="27"/>
  <c r="O222" i="27"/>
  <c r="O190" i="27"/>
  <c r="O158" i="27"/>
  <c r="O126" i="27"/>
  <c r="O94" i="27"/>
  <c r="O63" i="27"/>
  <c r="F170" i="13"/>
  <c r="G170" i="13"/>
  <c r="H170" i="13"/>
  <c r="I170" i="13"/>
  <c r="J170" i="13"/>
  <c r="K170" i="13"/>
  <c r="L170" i="13"/>
  <c r="M170" i="13"/>
  <c r="N170" i="13"/>
  <c r="O170" i="13"/>
  <c r="E170" i="13"/>
  <c r="D170" i="13"/>
  <c r="O339" i="13"/>
  <c r="O307" i="13"/>
  <c r="O179" i="13"/>
  <c r="O147" i="13"/>
  <c r="O370" i="13"/>
  <c r="B6" i="19" l="1"/>
  <c r="D242" i="13"/>
  <c r="I12" i="19" s="1"/>
  <c r="E242" i="13"/>
  <c r="I13" i="19" s="1"/>
  <c r="F242" i="13"/>
  <c r="I14" i="19" s="1"/>
  <c r="G242" i="13"/>
  <c r="I15" i="19" s="1"/>
  <c r="H242" i="13"/>
  <c r="I242" i="13"/>
  <c r="J242" i="13"/>
  <c r="K242" i="13"/>
  <c r="L242" i="13"/>
  <c r="M242" i="13"/>
  <c r="N242" i="13"/>
  <c r="O242" i="13"/>
  <c r="D203" i="13"/>
  <c r="H6" i="19" s="1"/>
  <c r="E203" i="13"/>
  <c r="H7" i="19" s="1"/>
  <c r="F203" i="13"/>
  <c r="H8" i="19" s="1"/>
  <c r="G203" i="13"/>
  <c r="H9" i="19" s="1"/>
  <c r="H203" i="13"/>
  <c r="I203" i="13"/>
  <c r="J203" i="13"/>
  <c r="K203" i="13"/>
  <c r="L203" i="13"/>
  <c r="M203" i="13"/>
  <c r="N203" i="13"/>
  <c r="O203" i="13"/>
  <c r="E12" i="19"/>
  <c r="E13" i="19"/>
  <c r="E14" i="19"/>
  <c r="E15" i="19"/>
  <c r="E108" i="13"/>
  <c r="E7" i="19" s="1"/>
  <c r="F108" i="13"/>
  <c r="E8" i="19" s="1"/>
  <c r="G108" i="13"/>
  <c r="E9" i="19" s="1"/>
  <c r="H108" i="13"/>
  <c r="I108" i="13"/>
  <c r="J108" i="13"/>
  <c r="K108" i="13"/>
  <c r="L108" i="13"/>
  <c r="M108" i="13"/>
  <c r="N108" i="13"/>
  <c r="O108" i="13"/>
  <c r="D108" i="13"/>
  <c r="E6" i="19" s="1"/>
  <c r="N381" i="13" l="1"/>
  <c r="M381" i="13"/>
  <c r="L381" i="13"/>
  <c r="K381" i="13"/>
  <c r="J381" i="13"/>
  <c r="I381" i="13"/>
  <c r="H381" i="13"/>
  <c r="G381" i="13"/>
  <c r="M27" i="19" s="1"/>
  <c r="F381" i="13"/>
  <c r="M26" i="19" s="1"/>
  <c r="E381" i="13"/>
  <c r="M25" i="19" s="1"/>
  <c r="D381" i="13"/>
  <c r="M24" i="19" s="1"/>
  <c r="O381" i="13"/>
  <c r="N370" i="13"/>
  <c r="M370" i="13"/>
  <c r="L370" i="13"/>
  <c r="K370" i="13"/>
  <c r="J370" i="13"/>
  <c r="I370" i="13"/>
  <c r="H370" i="13"/>
  <c r="G370" i="13"/>
  <c r="M15" i="19" s="1"/>
  <c r="F370" i="13"/>
  <c r="M14" i="19" s="1"/>
  <c r="E370" i="13"/>
  <c r="M13" i="19" s="1"/>
  <c r="D370" i="13"/>
  <c r="M12" i="19" s="1"/>
  <c r="O362" i="13"/>
  <c r="N362" i="13"/>
  <c r="M362" i="13"/>
  <c r="L362" i="13"/>
  <c r="K362" i="13"/>
  <c r="J362" i="13"/>
  <c r="I362" i="13"/>
  <c r="H362" i="13"/>
  <c r="G362" i="13"/>
  <c r="M9" i="19" s="1"/>
  <c r="F362" i="13"/>
  <c r="M8" i="19" s="1"/>
  <c r="E362" i="13"/>
  <c r="M7" i="19" s="1"/>
  <c r="D362" i="13"/>
  <c r="M6" i="19" s="1"/>
  <c r="N349" i="13"/>
  <c r="M349" i="13"/>
  <c r="L349" i="13"/>
  <c r="K349" i="13"/>
  <c r="J349" i="13"/>
  <c r="I349" i="13"/>
  <c r="H349" i="13"/>
  <c r="G349" i="13"/>
  <c r="L27" i="19" s="1"/>
  <c r="F349" i="13"/>
  <c r="L26" i="19" s="1"/>
  <c r="E349" i="13"/>
  <c r="L25" i="19" s="1"/>
  <c r="D349" i="13"/>
  <c r="O345" i="13"/>
  <c r="N345" i="13"/>
  <c r="M345" i="13"/>
  <c r="L345" i="13"/>
  <c r="K345" i="13"/>
  <c r="J345" i="13"/>
  <c r="I345" i="13"/>
  <c r="H345" i="13"/>
  <c r="G345" i="13"/>
  <c r="F345" i="13"/>
  <c r="E345" i="13"/>
  <c r="D345" i="13"/>
  <c r="N339" i="13"/>
  <c r="M339" i="13"/>
  <c r="L339" i="13"/>
  <c r="K339" i="13"/>
  <c r="J339" i="13"/>
  <c r="I339" i="13"/>
  <c r="H339" i="13"/>
  <c r="G339" i="13"/>
  <c r="L15" i="19" s="1"/>
  <c r="F339" i="13"/>
  <c r="L14" i="19" s="1"/>
  <c r="E339" i="13"/>
  <c r="L13" i="19" s="1"/>
  <c r="D339" i="13"/>
  <c r="L12" i="19" s="1"/>
  <c r="O332" i="13"/>
  <c r="N332" i="13"/>
  <c r="M332" i="13"/>
  <c r="L332" i="13"/>
  <c r="K332" i="13"/>
  <c r="J332" i="13"/>
  <c r="I332" i="13"/>
  <c r="H332" i="13"/>
  <c r="G332" i="13"/>
  <c r="L9" i="19" s="1"/>
  <c r="F332" i="13"/>
  <c r="L8" i="19" s="1"/>
  <c r="E332" i="13"/>
  <c r="L7" i="19" s="1"/>
  <c r="D332" i="13"/>
  <c r="L6" i="19" s="1"/>
  <c r="N318" i="13"/>
  <c r="M318" i="13"/>
  <c r="L318" i="13"/>
  <c r="K318" i="13"/>
  <c r="J318" i="13"/>
  <c r="I318" i="13"/>
  <c r="H318" i="13"/>
  <c r="G318" i="13"/>
  <c r="K27" i="19" s="1"/>
  <c r="F318" i="13"/>
  <c r="K26" i="19" s="1"/>
  <c r="E318" i="13"/>
  <c r="K25" i="19" s="1"/>
  <c r="D318" i="13"/>
  <c r="K24" i="19" s="1"/>
  <c r="O318" i="13"/>
  <c r="K21" i="19"/>
  <c r="K20" i="19"/>
  <c r="K19" i="19"/>
  <c r="K18" i="19"/>
  <c r="N307" i="13"/>
  <c r="M307" i="13"/>
  <c r="L307" i="13"/>
  <c r="K307" i="13"/>
  <c r="J307" i="13"/>
  <c r="I307" i="13"/>
  <c r="H307" i="13"/>
  <c r="G307" i="13"/>
  <c r="K15" i="19" s="1"/>
  <c r="F307" i="13"/>
  <c r="K14" i="19" s="1"/>
  <c r="E307" i="13"/>
  <c r="K13" i="19" s="1"/>
  <c r="D307" i="13"/>
  <c r="O299" i="13"/>
  <c r="N299" i="13"/>
  <c r="M299" i="13"/>
  <c r="L299" i="13"/>
  <c r="K299" i="13"/>
  <c r="J299" i="13"/>
  <c r="I299" i="13"/>
  <c r="H299" i="13"/>
  <c r="G299" i="13"/>
  <c r="K9" i="19" s="1"/>
  <c r="F299" i="13"/>
  <c r="K8" i="19" s="1"/>
  <c r="E299" i="13"/>
  <c r="K7" i="19" s="1"/>
  <c r="D299" i="13"/>
  <c r="K6" i="19" s="1"/>
  <c r="N286" i="13"/>
  <c r="M286" i="13"/>
  <c r="L286" i="13"/>
  <c r="K286" i="13"/>
  <c r="J286" i="13"/>
  <c r="I286" i="13"/>
  <c r="H286" i="13"/>
  <c r="G286" i="13"/>
  <c r="J27" i="19" s="1"/>
  <c r="F286" i="13"/>
  <c r="J26" i="19" s="1"/>
  <c r="E286" i="13"/>
  <c r="J25" i="19" s="1"/>
  <c r="D286" i="13"/>
  <c r="J24" i="19" s="1"/>
  <c r="O282" i="13"/>
  <c r="O286" i="13" s="1"/>
  <c r="N282" i="13"/>
  <c r="M282" i="13"/>
  <c r="L282" i="13"/>
  <c r="K282" i="13"/>
  <c r="J282" i="13"/>
  <c r="I282" i="13"/>
  <c r="H282" i="13"/>
  <c r="G282" i="13"/>
  <c r="J21" i="19" s="1"/>
  <c r="F282" i="13"/>
  <c r="J20" i="19" s="1"/>
  <c r="E282" i="13"/>
  <c r="J19" i="19" s="1"/>
  <c r="D282" i="13"/>
  <c r="J18" i="19" s="1"/>
  <c r="J15" i="19"/>
  <c r="J14" i="19"/>
  <c r="J13" i="19"/>
  <c r="J12" i="19"/>
  <c r="O266" i="13"/>
  <c r="N266" i="13"/>
  <c r="M266" i="13"/>
  <c r="L266" i="13"/>
  <c r="K266" i="13"/>
  <c r="J266" i="13"/>
  <c r="J287" i="13" s="1"/>
  <c r="I266" i="13"/>
  <c r="H266" i="13"/>
  <c r="G266" i="13"/>
  <c r="F266" i="13"/>
  <c r="E266" i="13"/>
  <c r="D266" i="13"/>
  <c r="N252" i="13"/>
  <c r="M252" i="13"/>
  <c r="L252" i="13"/>
  <c r="K252" i="13"/>
  <c r="J252" i="13"/>
  <c r="I252" i="13"/>
  <c r="H252" i="13"/>
  <c r="G252" i="13"/>
  <c r="F252" i="13"/>
  <c r="E252" i="13"/>
  <c r="D252" i="13"/>
  <c r="O248" i="13"/>
  <c r="O252" i="13" s="1"/>
  <c r="N248" i="13"/>
  <c r="M248" i="13"/>
  <c r="L248" i="13"/>
  <c r="K248" i="13"/>
  <c r="J248" i="13"/>
  <c r="I248" i="13"/>
  <c r="H248" i="13"/>
  <c r="G248" i="13"/>
  <c r="I21" i="19" s="1"/>
  <c r="F248" i="13"/>
  <c r="I20" i="19" s="1"/>
  <c r="E248" i="13"/>
  <c r="I19" i="19" s="1"/>
  <c r="D248" i="13"/>
  <c r="I18" i="19" s="1"/>
  <c r="O234" i="13"/>
  <c r="N234" i="13"/>
  <c r="M234" i="13"/>
  <c r="L234" i="13"/>
  <c r="K234" i="13"/>
  <c r="J234" i="13"/>
  <c r="I234" i="13"/>
  <c r="H234" i="13"/>
  <c r="G234" i="13"/>
  <c r="F234" i="13"/>
  <c r="I8" i="19" s="1"/>
  <c r="E234" i="13"/>
  <c r="I7" i="19" s="1"/>
  <c r="D234" i="13"/>
  <c r="I6" i="19" s="1"/>
  <c r="N221" i="13"/>
  <c r="M221" i="13"/>
  <c r="L221" i="13"/>
  <c r="K221" i="13"/>
  <c r="J221" i="13"/>
  <c r="I221" i="13"/>
  <c r="H221" i="13"/>
  <c r="G221" i="13"/>
  <c r="F221" i="13"/>
  <c r="E221" i="13"/>
  <c r="D221" i="13"/>
  <c r="O217" i="13"/>
  <c r="O221" i="13" s="1"/>
  <c r="O222" i="13" s="1"/>
  <c r="N217" i="13"/>
  <c r="M217" i="13"/>
  <c r="L217" i="13"/>
  <c r="K217" i="13"/>
  <c r="J217" i="13"/>
  <c r="I217" i="13"/>
  <c r="H217" i="13"/>
  <c r="G217" i="13"/>
  <c r="H21" i="19" s="1"/>
  <c r="F217" i="13"/>
  <c r="H20" i="19" s="1"/>
  <c r="E217" i="13"/>
  <c r="H19" i="19" s="1"/>
  <c r="D217" i="13"/>
  <c r="H18" i="19" s="1"/>
  <c r="H14" i="19"/>
  <c r="H13" i="19"/>
  <c r="H12" i="19"/>
  <c r="N189" i="13"/>
  <c r="M189" i="13"/>
  <c r="L189" i="13"/>
  <c r="K189" i="13"/>
  <c r="J189" i="13"/>
  <c r="I189" i="13"/>
  <c r="H189" i="13"/>
  <c r="G189" i="13"/>
  <c r="G27" i="19" s="1"/>
  <c r="F189" i="13"/>
  <c r="G26" i="19" s="1"/>
  <c r="E189" i="13"/>
  <c r="G25" i="19" s="1"/>
  <c r="D189" i="13"/>
  <c r="G24" i="19" s="1"/>
  <c r="O189" i="13"/>
  <c r="O190" i="13" s="1"/>
  <c r="N179" i="13"/>
  <c r="M179" i="13"/>
  <c r="L179" i="13"/>
  <c r="K179" i="13"/>
  <c r="J179" i="13"/>
  <c r="I179" i="13"/>
  <c r="H179" i="13"/>
  <c r="G179" i="13"/>
  <c r="F179" i="13"/>
  <c r="E179" i="13"/>
  <c r="D179" i="13"/>
  <c r="G9" i="19"/>
  <c r="G8" i="19"/>
  <c r="G7" i="19"/>
  <c r="G6" i="19"/>
  <c r="N158" i="13"/>
  <c r="M158" i="13"/>
  <c r="L158" i="13"/>
  <c r="K158" i="13"/>
  <c r="J158" i="13"/>
  <c r="I158" i="13"/>
  <c r="H158" i="13"/>
  <c r="G158" i="13"/>
  <c r="F27" i="19" s="1"/>
  <c r="F158" i="13"/>
  <c r="F26" i="19" s="1"/>
  <c r="E158" i="13"/>
  <c r="F25" i="19" s="1"/>
  <c r="D158" i="13"/>
  <c r="F24" i="19" s="1"/>
  <c r="O158" i="13"/>
  <c r="O159" i="13" s="1"/>
  <c r="N147" i="13"/>
  <c r="M147" i="13"/>
  <c r="L147" i="13"/>
  <c r="K147" i="13"/>
  <c r="J147" i="13"/>
  <c r="I147" i="13"/>
  <c r="H147" i="13"/>
  <c r="G147" i="13"/>
  <c r="F15" i="19" s="1"/>
  <c r="F147" i="13"/>
  <c r="F14" i="19" s="1"/>
  <c r="E147" i="13"/>
  <c r="F13" i="19" s="1"/>
  <c r="D147" i="13"/>
  <c r="F12" i="19" s="1"/>
  <c r="O139" i="13"/>
  <c r="N139" i="13"/>
  <c r="M139" i="13"/>
  <c r="L139" i="13"/>
  <c r="K139" i="13"/>
  <c r="J139" i="13"/>
  <c r="I139" i="13"/>
  <c r="H139" i="13"/>
  <c r="G139" i="13"/>
  <c r="F9" i="19" s="1"/>
  <c r="F139" i="13"/>
  <c r="F8" i="19" s="1"/>
  <c r="E139" i="13"/>
  <c r="F7" i="19" s="1"/>
  <c r="D139" i="13"/>
  <c r="F6" i="19" s="1"/>
  <c r="O122" i="13"/>
  <c r="O126" i="13" s="1"/>
  <c r="O127" i="13" s="1"/>
  <c r="O83" i="13"/>
  <c r="O62" i="13"/>
  <c r="O43" i="13"/>
  <c r="O25" i="13"/>
  <c r="F122" i="13"/>
  <c r="E20" i="19" s="1"/>
  <c r="C15" i="19"/>
  <c r="C14" i="19"/>
  <c r="C13" i="19"/>
  <c r="C12" i="19"/>
  <c r="H222" i="13" l="1"/>
  <c r="J222" i="13"/>
  <c r="L222" i="13"/>
  <c r="N222" i="13"/>
  <c r="I190" i="13"/>
  <c r="K190" i="13"/>
  <c r="M190" i="13"/>
  <c r="G287" i="13"/>
  <c r="K287" i="13"/>
  <c r="O287" i="13"/>
  <c r="O253" i="13"/>
  <c r="G12" i="19"/>
  <c r="G30" i="19" s="1"/>
  <c r="D190" i="13"/>
  <c r="G14" i="19"/>
  <c r="F190" i="13"/>
  <c r="G13" i="19"/>
  <c r="G31" i="19" s="1"/>
  <c r="E190" i="13"/>
  <c r="G190" i="13"/>
  <c r="H190" i="13"/>
  <c r="J190" i="13"/>
  <c r="L190" i="13"/>
  <c r="N190" i="13"/>
  <c r="G222" i="13"/>
  <c r="I222" i="13"/>
  <c r="K222" i="13"/>
  <c r="M222" i="13"/>
  <c r="N287" i="13"/>
  <c r="M287" i="13"/>
  <c r="L287" i="13"/>
  <c r="I287" i="13"/>
  <c r="H287" i="13"/>
  <c r="H253" i="13"/>
  <c r="J253" i="13"/>
  <c r="L253" i="13"/>
  <c r="N253" i="13"/>
  <c r="I253" i="13"/>
  <c r="K253" i="13"/>
  <c r="M253" i="13"/>
  <c r="J7" i="19"/>
  <c r="E287" i="13"/>
  <c r="J6" i="19"/>
  <c r="D287" i="13"/>
  <c r="J8" i="19"/>
  <c r="F287" i="13"/>
  <c r="L24" i="19"/>
  <c r="D350" i="13"/>
  <c r="I24" i="19"/>
  <c r="D253" i="13"/>
  <c r="I26" i="19"/>
  <c r="F253" i="13"/>
  <c r="I25" i="19"/>
  <c r="E253" i="13"/>
  <c r="I27" i="19"/>
  <c r="G253" i="13"/>
  <c r="H25" i="19"/>
  <c r="E222" i="13"/>
  <c r="H24" i="19"/>
  <c r="D222" i="13"/>
  <c r="H26" i="19"/>
  <c r="F222" i="13"/>
  <c r="K12" i="19"/>
  <c r="D319" i="13"/>
  <c r="G15" i="19"/>
  <c r="H350" i="13"/>
  <c r="J350" i="13"/>
  <c r="L350" i="13"/>
  <c r="N350" i="13"/>
  <c r="I350" i="13"/>
  <c r="K350" i="13"/>
  <c r="M350" i="13"/>
  <c r="L18" i="19"/>
  <c r="L20" i="19"/>
  <c r="L32" i="19" s="1"/>
  <c r="F350" i="13"/>
  <c r="L19" i="19"/>
  <c r="E350" i="13"/>
  <c r="L21" i="19"/>
  <c r="L33" i="19" s="1"/>
  <c r="G350" i="13"/>
  <c r="O349" i="13"/>
  <c r="O350" i="13" s="1"/>
  <c r="H27" i="19"/>
  <c r="H15" i="19"/>
  <c r="I9" i="19"/>
  <c r="J9" i="19"/>
  <c r="O94" i="13"/>
  <c r="O95" i="13" s="1"/>
  <c r="O382" i="13"/>
  <c r="F319" i="13"/>
  <c r="H319" i="13"/>
  <c r="J319" i="13"/>
  <c r="L319" i="13"/>
  <c r="N319" i="13"/>
  <c r="O319" i="13"/>
  <c r="D159" i="13"/>
  <c r="F159" i="13"/>
  <c r="H159" i="13"/>
  <c r="J159" i="13"/>
  <c r="L159" i="13"/>
  <c r="N159" i="13"/>
  <c r="E319" i="13"/>
  <c r="G319" i="13"/>
  <c r="I319" i="13"/>
  <c r="K319" i="13"/>
  <c r="M319" i="13"/>
  <c r="O29" i="13"/>
  <c r="O30" i="13" s="1"/>
  <c r="E159" i="13"/>
  <c r="G159" i="13"/>
  <c r="I159" i="13"/>
  <c r="K159" i="13"/>
  <c r="M159" i="13"/>
  <c r="O63" i="13"/>
  <c r="D170" i="27"/>
  <c r="G39" i="19" s="1"/>
  <c r="E170" i="27"/>
  <c r="G40" i="19" s="1"/>
  <c r="F170" i="27"/>
  <c r="G41" i="19" s="1"/>
  <c r="G170" i="27"/>
  <c r="G42" i="19" s="1"/>
  <c r="H170" i="27"/>
  <c r="I170" i="27"/>
  <c r="J170" i="27"/>
  <c r="K170" i="27"/>
  <c r="L170" i="27"/>
  <c r="M170" i="27"/>
  <c r="N170" i="27"/>
  <c r="E267" i="27"/>
  <c r="J40" i="19" s="1"/>
  <c r="F267" i="27"/>
  <c r="J41" i="19" s="1"/>
  <c r="G267" i="27"/>
  <c r="J42" i="19" s="1"/>
  <c r="H267" i="27"/>
  <c r="I267" i="27"/>
  <c r="J267" i="27"/>
  <c r="K267" i="27"/>
  <c r="L267" i="27"/>
  <c r="M267" i="27"/>
  <c r="N267" i="27"/>
  <c r="D115" i="27"/>
  <c r="E45" i="19" s="1"/>
  <c r="E115" i="27"/>
  <c r="E46" i="19" s="1"/>
  <c r="F115" i="27"/>
  <c r="E47" i="19" s="1"/>
  <c r="G115" i="27"/>
  <c r="H115" i="27"/>
  <c r="I115" i="27"/>
  <c r="J115" i="27"/>
  <c r="K115" i="27"/>
  <c r="L115" i="27"/>
  <c r="M115" i="27"/>
  <c r="N115" i="27"/>
  <c r="D43" i="27"/>
  <c r="C39" i="19" s="1"/>
  <c r="E43" i="27"/>
  <c r="C40" i="19" s="1"/>
  <c r="F43" i="27"/>
  <c r="C41" i="19" s="1"/>
  <c r="G43" i="27"/>
  <c r="C42" i="19" s="1"/>
  <c r="H43" i="27"/>
  <c r="I43" i="27"/>
  <c r="J43" i="27"/>
  <c r="K43" i="27"/>
  <c r="L43" i="27"/>
  <c r="M43" i="27"/>
  <c r="N43" i="27"/>
  <c r="D43" i="13"/>
  <c r="C6" i="19" s="1"/>
  <c r="E43" i="13"/>
  <c r="C7" i="19" s="1"/>
  <c r="F43" i="13"/>
  <c r="C8" i="19" s="1"/>
  <c r="G43" i="13"/>
  <c r="C9" i="19" s="1"/>
  <c r="H43" i="13"/>
  <c r="I43" i="13"/>
  <c r="J43" i="13"/>
  <c r="K43" i="13"/>
  <c r="L43" i="13"/>
  <c r="M43" i="13"/>
  <c r="N43" i="13"/>
  <c r="N243" i="27"/>
  <c r="L243" i="27"/>
  <c r="J243" i="27"/>
  <c r="H243" i="27"/>
  <c r="H47" i="19"/>
  <c r="D153" i="27"/>
  <c r="F51" i="19" s="1"/>
  <c r="E153" i="27"/>
  <c r="F52" i="19" s="1"/>
  <c r="F153" i="27"/>
  <c r="F53" i="19" s="1"/>
  <c r="G153" i="27"/>
  <c r="F54" i="19" s="1"/>
  <c r="H153" i="27"/>
  <c r="I153" i="27"/>
  <c r="J153" i="27"/>
  <c r="K153" i="27"/>
  <c r="L153" i="27"/>
  <c r="M153" i="27"/>
  <c r="N153" i="27"/>
  <c r="F30" i="19"/>
  <c r="D58" i="27"/>
  <c r="C51" i="19" s="1"/>
  <c r="E58" i="27"/>
  <c r="C52" i="19" s="1"/>
  <c r="F58" i="27"/>
  <c r="C53" i="19" s="1"/>
  <c r="G58" i="27"/>
  <c r="C54" i="19" s="1"/>
  <c r="H58" i="27"/>
  <c r="I58" i="27"/>
  <c r="J58" i="27"/>
  <c r="K58" i="27"/>
  <c r="L58" i="27"/>
  <c r="M58" i="27"/>
  <c r="N58" i="27"/>
  <c r="F243" i="27"/>
  <c r="I47" i="19" s="1"/>
  <c r="D283" i="27"/>
  <c r="J51" i="19" s="1"/>
  <c r="E283" i="27"/>
  <c r="J52" i="19" s="1"/>
  <c r="F283" i="27"/>
  <c r="J53" i="19" s="1"/>
  <c r="G283" i="27"/>
  <c r="J54" i="19" s="1"/>
  <c r="H283" i="27"/>
  <c r="I283" i="27"/>
  <c r="J283" i="27"/>
  <c r="K283" i="27"/>
  <c r="L283" i="27"/>
  <c r="M283" i="27"/>
  <c r="N283" i="27"/>
  <c r="F83" i="13"/>
  <c r="D14" i="19" s="1"/>
  <c r="N29" i="13"/>
  <c r="M29" i="13"/>
  <c r="L29" i="13"/>
  <c r="K29" i="13"/>
  <c r="J29" i="13"/>
  <c r="I29" i="13"/>
  <c r="H29" i="13"/>
  <c r="G29" i="13"/>
  <c r="B27" i="19" s="1"/>
  <c r="F29" i="13"/>
  <c r="B26" i="19" s="1"/>
  <c r="E29" i="13"/>
  <c r="B25" i="19" s="1"/>
  <c r="D29" i="13"/>
  <c r="B24" i="19" s="1"/>
  <c r="D20" i="19"/>
  <c r="F334" i="27"/>
  <c r="L41" i="19" s="1"/>
  <c r="F249" i="27"/>
  <c r="I53" i="19" s="1"/>
  <c r="D221" i="27"/>
  <c r="H57" i="19" s="1"/>
  <c r="D253" i="27"/>
  <c r="I57" i="19" s="1"/>
  <c r="D287" i="27"/>
  <c r="J57" i="19" s="1"/>
  <c r="D320" i="27"/>
  <c r="K57" i="19" s="1"/>
  <c r="D351" i="27"/>
  <c r="L57" i="19" s="1"/>
  <c r="D383" i="27"/>
  <c r="M57" i="19" s="1"/>
  <c r="E221" i="27"/>
  <c r="H58" i="19" s="1"/>
  <c r="E253" i="27"/>
  <c r="I58" i="19" s="1"/>
  <c r="E287" i="27"/>
  <c r="J58" i="19" s="1"/>
  <c r="E320" i="27"/>
  <c r="K58" i="19" s="1"/>
  <c r="E351" i="27"/>
  <c r="L58" i="19" s="1"/>
  <c r="E383" i="27"/>
  <c r="M58" i="19" s="1"/>
  <c r="F221" i="27"/>
  <c r="H59" i="19" s="1"/>
  <c r="F320" i="27"/>
  <c r="K59" i="19" s="1"/>
  <c r="F351" i="27"/>
  <c r="L59" i="19" s="1"/>
  <c r="F383" i="27"/>
  <c r="M59" i="19" s="1"/>
  <c r="D217" i="27"/>
  <c r="H51" i="19" s="1"/>
  <c r="D249" i="27"/>
  <c r="I51" i="19" s="1"/>
  <c r="D316" i="27"/>
  <c r="K51" i="19" s="1"/>
  <c r="D379" i="27"/>
  <c r="M51" i="19" s="1"/>
  <c r="E217" i="27"/>
  <c r="H52" i="19" s="1"/>
  <c r="E249" i="27"/>
  <c r="I52" i="19" s="1"/>
  <c r="E316" i="27"/>
  <c r="K52" i="19" s="1"/>
  <c r="E379" i="27"/>
  <c r="M52" i="19" s="1"/>
  <c r="F217" i="27"/>
  <c r="H53" i="19" s="1"/>
  <c r="F316" i="27"/>
  <c r="K53" i="19" s="1"/>
  <c r="F379" i="27"/>
  <c r="M53" i="19" s="1"/>
  <c r="H45" i="19"/>
  <c r="D243" i="27"/>
  <c r="I45" i="19" s="1"/>
  <c r="D309" i="27"/>
  <c r="K45" i="19" s="1"/>
  <c r="D341" i="27"/>
  <c r="L45" i="19" s="1"/>
  <c r="H46" i="19"/>
  <c r="E243" i="27"/>
  <c r="I46" i="19" s="1"/>
  <c r="E309" i="27"/>
  <c r="K46" i="19" s="1"/>
  <c r="E341" i="27"/>
  <c r="L46" i="19" s="1"/>
  <c r="F309" i="27"/>
  <c r="K47" i="19" s="1"/>
  <c r="F341" i="27"/>
  <c r="L47" i="19" s="1"/>
  <c r="D235" i="27"/>
  <c r="I39" i="19" s="1"/>
  <c r="D301" i="27"/>
  <c r="K39" i="19" s="1"/>
  <c r="D334" i="27"/>
  <c r="L39" i="19" s="1"/>
  <c r="D364" i="27"/>
  <c r="M39" i="19" s="1"/>
  <c r="E235" i="27"/>
  <c r="I40" i="19" s="1"/>
  <c r="E301" i="27"/>
  <c r="K40" i="19" s="1"/>
  <c r="E334" i="27"/>
  <c r="L40" i="19" s="1"/>
  <c r="E364" i="27"/>
  <c r="M40" i="19" s="1"/>
  <c r="F235" i="27"/>
  <c r="I41" i="19" s="1"/>
  <c r="F301" i="27"/>
  <c r="K41" i="19" s="1"/>
  <c r="F364" i="27"/>
  <c r="M41" i="19" s="1"/>
  <c r="D29" i="27"/>
  <c r="B57" i="19" s="1"/>
  <c r="D62" i="27"/>
  <c r="C57" i="19" s="1"/>
  <c r="D93" i="27"/>
  <c r="D57" i="19" s="1"/>
  <c r="D125" i="27"/>
  <c r="E57" i="19" s="1"/>
  <c r="D157" i="27"/>
  <c r="F57" i="19" s="1"/>
  <c r="D189" i="27"/>
  <c r="G57" i="19" s="1"/>
  <c r="E29" i="27"/>
  <c r="B58" i="19" s="1"/>
  <c r="E62" i="27"/>
  <c r="C58" i="19" s="1"/>
  <c r="E93" i="27"/>
  <c r="D58" i="19" s="1"/>
  <c r="E125" i="27"/>
  <c r="E58" i="19" s="1"/>
  <c r="E157" i="27"/>
  <c r="F58" i="19" s="1"/>
  <c r="E189" i="27"/>
  <c r="G58" i="19" s="1"/>
  <c r="F29" i="27"/>
  <c r="B59" i="19" s="1"/>
  <c r="F62" i="27"/>
  <c r="C59" i="19" s="1"/>
  <c r="F93" i="27"/>
  <c r="D59" i="19" s="1"/>
  <c r="F125" i="27"/>
  <c r="E59" i="19" s="1"/>
  <c r="F157" i="27"/>
  <c r="F59" i="19" s="1"/>
  <c r="F189" i="27"/>
  <c r="G59" i="19" s="1"/>
  <c r="D25" i="27"/>
  <c r="B51" i="19" s="1"/>
  <c r="D89" i="27"/>
  <c r="D51" i="19" s="1"/>
  <c r="D185" i="27"/>
  <c r="G51" i="19" s="1"/>
  <c r="E25" i="27"/>
  <c r="B52" i="19" s="1"/>
  <c r="E89" i="27"/>
  <c r="D52" i="19" s="1"/>
  <c r="E185" i="27"/>
  <c r="G52" i="19" s="1"/>
  <c r="F25" i="27"/>
  <c r="B53" i="19" s="1"/>
  <c r="F89" i="27"/>
  <c r="D53" i="19" s="1"/>
  <c r="F185" i="27"/>
  <c r="G53" i="19" s="1"/>
  <c r="D19" i="27"/>
  <c r="B45" i="19" s="1"/>
  <c r="C45" i="19"/>
  <c r="D83" i="27"/>
  <c r="D45" i="19" s="1"/>
  <c r="D146" i="27"/>
  <c r="F45" i="19" s="1"/>
  <c r="D179" i="27"/>
  <c r="G45" i="19" s="1"/>
  <c r="E19" i="27"/>
  <c r="B46" i="19" s="1"/>
  <c r="C46" i="19"/>
  <c r="E83" i="27"/>
  <c r="D46" i="19" s="1"/>
  <c r="E146" i="27"/>
  <c r="F46" i="19" s="1"/>
  <c r="E179" i="27"/>
  <c r="G46" i="19" s="1"/>
  <c r="F19" i="27"/>
  <c r="B47" i="19" s="1"/>
  <c r="C47" i="19"/>
  <c r="F83" i="27"/>
  <c r="D47" i="19" s="1"/>
  <c r="F146" i="27"/>
  <c r="F47" i="19" s="1"/>
  <c r="F179" i="27"/>
  <c r="G47" i="19" s="1"/>
  <c r="D12" i="27"/>
  <c r="B39" i="19" s="1"/>
  <c r="D75" i="27"/>
  <c r="D39" i="19" s="1"/>
  <c r="D107" i="27"/>
  <c r="E39" i="19" s="1"/>
  <c r="E12" i="27"/>
  <c r="B40" i="19" s="1"/>
  <c r="E75" i="27"/>
  <c r="D40" i="19" s="1"/>
  <c r="E107" i="27"/>
  <c r="E40" i="19" s="1"/>
  <c r="F12" i="27"/>
  <c r="B41" i="19" s="1"/>
  <c r="F75" i="27"/>
  <c r="D41" i="19" s="1"/>
  <c r="F107" i="27"/>
  <c r="E41" i="19" s="1"/>
  <c r="D62" i="13"/>
  <c r="C24" i="19" s="1"/>
  <c r="D94" i="13"/>
  <c r="D24" i="19" s="1"/>
  <c r="D126" i="13"/>
  <c r="E24" i="19" s="1"/>
  <c r="E62" i="13"/>
  <c r="C25" i="19" s="1"/>
  <c r="E94" i="13"/>
  <c r="D25" i="19" s="1"/>
  <c r="E126" i="13"/>
  <c r="E25" i="19" s="1"/>
  <c r="F62" i="13"/>
  <c r="C26" i="19" s="1"/>
  <c r="F94" i="13"/>
  <c r="D26" i="19" s="1"/>
  <c r="F126" i="13"/>
  <c r="E26" i="19" s="1"/>
  <c r="D25" i="13"/>
  <c r="B18" i="19" s="1"/>
  <c r="D18" i="19"/>
  <c r="D122" i="13"/>
  <c r="E25" i="13"/>
  <c r="B19" i="19" s="1"/>
  <c r="D19" i="19"/>
  <c r="E122" i="13"/>
  <c r="E19" i="19" s="1"/>
  <c r="F25" i="13"/>
  <c r="B20" i="19" s="1"/>
  <c r="B12" i="19"/>
  <c r="D83" i="13"/>
  <c r="D12" i="19" s="1"/>
  <c r="B13" i="19"/>
  <c r="E83" i="13"/>
  <c r="D13" i="19" s="1"/>
  <c r="B14" i="19"/>
  <c r="D6" i="19"/>
  <c r="B7" i="19"/>
  <c r="D7" i="19"/>
  <c r="B8" i="19"/>
  <c r="D8" i="19"/>
  <c r="G12" i="27"/>
  <c r="B42" i="19" s="1"/>
  <c r="H12" i="27"/>
  <c r="I12" i="27"/>
  <c r="J12" i="27"/>
  <c r="K12" i="27"/>
  <c r="L12" i="27"/>
  <c r="M12" i="27"/>
  <c r="N12" i="27"/>
  <c r="G19" i="27"/>
  <c r="B48" i="19" s="1"/>
  <c r="H19" i="27"/>
  <c r="I19" i="27"/>
  <c r="J19" i="27"/>
  <c r="K19" i="27"/>
  <c r="L19" i="27"/>
  <c r="M19" i="27"/>
  <c r="N19" i="27"/>
  <c r="G25" i="27"/>
  <c r="B54" i="19" s="1"/>
  <c r="H25" i="27"/>
  <c r="I25" i="27"/>
  <c r="J25" i="27"/>
  <c r="K25" i="27"/>
  <c r="L25" i="27"/>
  <c r="M25" i="27"/>
  <c r="N25" i="27"/>
  <c r="G29" i="27"/>
  <c r="B60" i="19" s="1"/>
  <c r="H29" i="27"/>
  <c r="H30" i="27" s="1"/>
  <c r="I29" i="27"/>
  <c r="J29" i="27"/>
  <c r="K29" i="27"/>
  <c r="L29" i="27"/>
  <c r="M29" i="27"/>
  <c r="N29" i="27"/>
  <c r="C48" i="19"/>
  <c r="G62" i="27"/>
  <c r="C60" i="19" s="1"/>
  <c r="H62" i="27"/>
  <c r="I62" i="27"/>
  <c r="J62" i="27"/>
  <c r="K62" i="27"/>
  <c r="L62" i="27"/>
  <c r="M62" i="27"/>
  <c r="N62" i="27"/>
  <c r="G75" i="27"/>
  <c r="D42" i="19" s="1"/>
  <c r="H75" i="27"/>
  <c r="I75" i="27"/>
  <c r="J75" i="27"/>
  <c r="K75" i="27"/>
  <c r="L75" i="27"/>
  <c r="M75" i="27"/>
  <c r="N75" i="27"/>
  <c r="G83" i="27"/>
  <c r="D48" i="19" s="1"/>
  <c r="H83" i="27"/>
  <c r="I83" i="27"/>
  <c r="J83" i="27"/>
  <c r="K83" i="27"/>
  <c r="L83" i="27"/>
  <c r="M83" i="27"/>
  <c r="N83" i="27"/>
  <c r="G89" i="27"/>
  <c r="D54" i="19" s="1"/>
  <c r="H89" i="27"/>
  <c r="I89" i="27"/>
  <c r="J89" i="27"/>
  <c r="K89" i="27"/>
  <c r="L89" i="27"/>
  <c r="M89" i="27"/>
  <c r="N89" i="27"/>
  <c r="G93" i="27"/>
  <c r="D60" i="19" s="1"/>
  <c r="H93" i="27"/>
  <c r="I93" i="27"/>
  <c r="J93" i="27"/>
  <c r="K93" i="27"/>
  <c r="L93" i="27"/>
  <c r="M93" i="27"/>
  <c r="N93" i="27"/>
  <c r="G107" i="27"/>
  <c r="E42" i="19" s="1"/>
  <c r="H107" i="27"/>
  <c r="I107" i="27"/>
  <c r="J107" i="27"/>
  <c r="K107" i="27"/>
  <c r="L107" i="27"/>
  <c r="M107" i="27"/>
  <c r="N107" i="27"/>
  <c r="G125" i="27"/>
  <c r="E60" i="19" s="1"/>
  <c r="H125" i="27"/>
  <c r="I125" i="27"/>
  <c r="J125" i="27"/>
  <c r="K125" i="27"/>
  <c r="L125" i="27"/>
  <c r="M125" i="27"/>
  <c r="N125" i="27"/>
  <c r="G146" i="27"/>
  <c r="F48" i="19" s="1"/>
  <c r="H146" i="27"/>
  <c r="I146" i="27"/>
  <c r="J146" i="27"/>
  <c r="K146" i="27"/>
  <c r="L146" i="27"/>
  <c r="M146" i="27"/>
  <c r="N146" i="27"/>
  <c r="G157" i="27"/>
  <c r="H157" i="27"/>
  <c r="I157" i="27"/>
  <c r="J157" i="27"/>
  <c r="K157" i="27"/>
  <c r="L157" i="27"/>
  <c r="M157" i="27"/>
  <c r="N157" i="27"/>
  <c r="G179" i="27"/>
  <c r="G48" i="19" s="1"/>
  <c r="H179" i="27"/>
  <c r="I179" i="27"/>
  <c r="J179" i="27"/>
  <c r="K179" i="27"/>
  <c r="L179" i="27"/>
  <c r="M179" i="27"/>
  <c r="N179" i="27"/>
  <c r="G185" i="27"/>
  <c r="G54" i="19" s="1"/>
  <c r="H185" i="27"/>
  <c r="I185" i="27"/>
  <c r="J185" i="27"/>
  <c r="K185" i="27"/>
  <c r="L185" i="27"/>
  <c r="M185" i="27"/>
  <c r="N185" i="27"/>
  <c r="G189" i="27"/>
  <c r="G60" i="19" s="1"/>
  <c r="H189" i="27"/>
  <c r="I189" i="27"/>
  <c r="J189" i="27"/>
  <c r="K189" i="27"/>
  <c r="L189" i="27"/>
  <c r="M189" i="27"/>
  <c r="N189" i="27"/>
  <c r="H48" i="19"/>
  <c r="G217" i="27"/>
  <c r="H54" i="19" s="1"/>
  <c r="H217" i="27"/>
  <c r="I217" i="27"/>
  <c r="J217" i="27"/>
  <c r="K217" i="27"/>
  <c r="L217" i="27"/>
  <c r="M217" i="27"/>
  <c r="N217" i="27"/>
  <c r="G221" i="27"/>
  <c r="H60" i="19" s="1"/>
  <c r="H221" i="27"/>
  <c r="I221" i="27"/>
  <c r="J221" i="27"/>
  <c r="K221" i="27"/>
  <c r="L221" i="27"/>
  <c r="M221" i="27"/>
  <c r="N221" i="27"/>
  <c r="G222" i="27"/>
  <c r="G235" i="27"/>
  <c r="I42" i="19" s="1"/>
  <c r="H235" i="27"/>
  <c r="I235" i="27"/>
  <c r="J235" i="27"/>
  <c r="K235" i="27"/>
  <c r="L235" i="27"/>
  <c r="M235" i="27"/>
  <c r="N235" i="27"/>
  <c r="G243" i="27"/>
  <c r="I48" i="19" s="1"/>
  <c r="I243" i="27"/>
  <c r="K243" i="27"/>
  <c r="M243" i="27"/>
  <c r="G249" i="27"/>
  <c r="I54" i="19" s="1"/>
  <c r="H249" i="27"/>
  <c r="I249" i="27"/>
  <c r="J249" i="27"/>
  <c r="K249" i="27"/>
  <c r="L249" i="27"/>
  <c r="M249" i="27"/>
  <c r="N249" i="27"/>
  <c r="G253" i="27"/>
  <c r="I60" i="19" s="1"/>
  <c r="H253" i="27"/>
  <c r="I253" i="27"/>
  <c r="J253" i="27"/>
  <c r="K253" i="27"/>
  <c r="L253" i="27"/>
  <c r="M253" i="27"/>
  <c r="N253" i="27"/>
  <c r="G287" i="27"/>
  <c r="J60" i="19" s="1"/>
  <c r="H287" i="27"/>
  <c r="I287" i="27"/>
  <c r="J287" i="27"/>
  <c r="K287" i="27"/>
  <c r="L287" i="27"/>
  <c r="M287" i="27"/>
  <c r="N287" i="27"/>
  <c r="G301" i="27"/>
  <c r="K42" i="19" s="1"/>
  <c r="H301" i="27"/>
  <c r="I301" i="27"/>
  <c r="J301" i="27"/>
  <c r="K301" i="27"/>
  <c r="L301" i="27"/>
  <c r="M301" i="27"/>
  <c r="N301" i="27"/>
  <c r="G309" i="27"/>
  <c r="K48" i="19" s="1"/>
  <c r="H309" i="27"/>
  <c r="I309" i="27"/>
  <c r="J309" i="27"/>
  <c r="K309" i="27"/>
  <c r="L309" i="27"/>
  <c r="M309" i="27"/>
  <c r="N309" i="27"/>
  <c r="G316" i="27"/>
  <c r="K54" i="19" s="1"/>
  <c r="H316" i="27"/>
  <c r="I316" i="27"/>
  <c r="J316" i="27"/>
  <c r="K316" i="27"/>
  <c r="L316" i="27"/>
  <c r="M316" i="27"/>
  <c r="N316" i="27"/>
  <c r="G320" i="27"/>
  <c r="K60" i="19" s="1"/>
  <c r="H320" i="27"/>
  <c r="H321" i="27" s="1"/>
  <c r="I320" i="27"/>
  <c r="J320" i="27"/>
  <c r="J321" i="27" s="1"/>
  <c r="K320" i="27"/>
  <c r="L320" i="27"/>
  <c r="L321" i="27" s="1"/>
  <c r="M320" i="27"/>
  <c r="N321" i="27"/>
  <c r="G334" i="27"/>
  <c r="L42" i="19" s="1"/>
  <c r="H334" i="27"/>
  <c r="I334" i="27"/>
  <c r="J334" i="27"/>
  <c r="K334" i="27"/>
  <c r="L334" i="27"/>
  <c r="M334" i="27"/>
  <c r="N334" i="27"/>
  <c r="G341" i="27"/>
  <c r="L48" i="19" s="1"/>
  <c r="H341" i="27"/>
  <c r="I341" i="27"/>
  <c r="J341" i="27"/>
  <c r="K341" i="27"/>
  <c r="L341" i="27"/>
  <c r="M341" i="27"/>
  <c r="N341" i="27"/>
  <c r="G351" i="27"/>
  <c r="L60" i="19" s="1"/>
  <c r="H351" i="27"/>
  <c r="I351" i="27"/>
  <c r="J351" i="27"/>
  <c r="K351" i="27"/>
  <c r="L351" i="27"/>
  <c r="M351" i="27"/>
  <c r="N351" i="27"/>
  <c r="N352" i="27" s="1"/>
  <c r="G364" i="27"/>
  <c r="M42" i="19" s="1"/>
  <c r="H364" i="27"/>
  <c r="I364" i="27"/>
  <c r="J364" i="27"/>
  <c r="K364" i="27"/>
  <c r="L364" i="27"/>
  <c r="M364" i="27"/>
  <c r="N364" i="27"/>
  <c r="G379" i="27"/>
  <c r="M54" i="19" s="1"/>
  <c r="H379" i="27"/>
  <c r="I379" i="27"/>
  <c r="J379" i="27"/>
  <c r="K379" i="27"/>
  <c r="L379" i="27"/>
  <c r="M379" i="27"/>
  <c r="N379" i="27"/>
  <c r="G383" i="27"/>
  <c r="M60" i="19" s="1"/>
  <c r="H383" i="27"/>
  <c r="H384" i="27" s="1"/>
  <c r="I383" i="27"/>
  <c r="J383" i="27"/>
  <c r="J384" i="27" s="1"/>
  <c r="K383" i="27"/>
  <c r="L383" i="27"/>
  <c r="L384" i="27" s="1"/>
  <c r="M383" i="27"/>
  <c r="N383" i="27"/>
  <c r="N384" i="27" s="1"/>
  <c r="G122" i="13"/>
  <c r="E21" i="19" s="1"/>
  <c r="H122" i="13"/>
  <c r="I122" i="13"/>
  <c r="J122" i="13"/>
  <c r="K122" i="13"/>
  <c r="L122" i="13"/>
  <c r="M122" i="13"/>
  <c r="N122" i="13"/>
  <c r="G126" i="13"/>
  <c r="E27" i="19" s="1"/>
  <c r="H126" i="13"/>
  <c r="I126" i="13"/>
  <c r="J126" i="13"/>
  <c r="K126" i="13"/>
  <c r="L126" i="13"/>
  <c r="M126" i="13"/>
  <c r="N126" i="13"/>
  <c r="D9" i="19"/>
  <c r="G83" i="13"/>
  <c r="D15" i="19" s="1"/>
  <c r="D21" i="19"/>
  <c r="G94" i="13"/>
  <c r="D27" i="19" s="1"/>
  <c r="H83" i="13"/>
  <c r="H94" i="13"/>
  <c r="I83" i="13"/>
  <c r="I94" i="13"/>
  <c r="J83" i="13"/>
  <c r="J94" i="13"/>
  <c r="K83" i="13"/>
  <c r="K94" i="13"/>
  <c r="L83" i="13"/>
  <c r="L94" i="13"/>
  <c r="M83" i="13"/>
  <c r="M94" i="13"/>
  <c r="N83" i="13"/>
  <c r="N94" i="13"/>
  <c r="G62" i="13"/>
  <c r="C27" i="19" s="1"/>
  <c r="H62" i="13"/>
  <c r="I62" i="13"/>
  <c r="J62" i="13"/>
  <c r="K62" i="13"/>
  <c r="L62" i="13"/>
  <c r="M62" i="13"/>
  <c r="N62" i="13"/>
  <c r="B9" i="19"/>
  <c r="B15" i="19"/>
  <c r="B21" i="19"/>
  <c r="H25" i="13"/>
  <c r="I25" i="13"/>
  <c r="J25" i="13"/>
  <c r="K25" i="13"/>
  <c r="L25" i="13"/>
  <c r="M25" i="13"/>
  <c r="N25" i="13"/>
  <c r="J45" i="19"/>
  <c r="J46" i="19"/>
  <c r="J47" i="19"/>
  <c r="J48" i="19"/>
  <c r="N9" i="19" l="1"/>
  <c r="I384" i="27"/>
  <c r="G94" i="27"/>
  <c r="N30" i="27"/>
  <c r="H33" i="19"/>
  <c r="H64" i="19"/>
  <c r="H63" i="19"/>
  <c r="F60" i="19"/>
  <c r="G158" i="27"/>
  <c r="E48" i="19"/>
  <c r="N48" i="19" s="1"/>
  <c r="O48" i="19" s="1"/>
  <c r="G126" i="27"/>
  <c r="E64" i="19"/>
  <c r="B65" i="19"/>
  <c r="B63" i="19"/>
  <c r="F64" i="19"/>
  <c r="G66" i="19"/>
  <c r="B64" i="19"/>
  <c r="F65" i="19"/>
  <c r="F63" i="19"/>
  <c r="M65" i="19"/>
  <c r="L65" i="19"/>
  <c r="B66" i="19"/>
  <c r="N42" i="19"/>
  <c r="O42" i="19" s="1"/>
  <c r="L66" i="19"/>
  <c r="I66" i="19"/>
  <c r="D66" i="19"/>
  <c r="D65" i="19"/>
  <c r="D63" i="19"/>
  <c r="L64" i="19"/>
  <c r="L63" i="19"/>
  <c r="I64" i="19"/>
  <c r="I63" i="19"/>
  <c r="I65" i="19"/>
  <c r="J65" i="19"/>
  <c r="J63" i="19"/>
  <c r="C66" i="19"/>
  <c r="C64" i="19"/>
  <c r="G64" i="19"/>
  <c r="H66" i="19"/>
  <c r="F66" i="19"/>
  <c r="E65" i="19"/>
  <c r="E63" i="19"/>
  <c r="D64" i="19"/>
  <c r="M64" i="19"/>
  <c r="K64" i="19"/>
  <c r="M63" i="19"/>
  <c r="K63" i="19"/>
  <c r="J66" i="19"/>
  <c r="J64" i="19"/>
  <c r="H65" i="19"/>
  <c r="C65" i="19"/>
  <c r="C63" i="19"/>
  <c r="G65" i="19"/>
  <c r="G63" i="19"/>
  <c r="K65" i="19"/>
  <c r="K66" i="19"/>
  <c r="M66" i="19"/>
  <c r="M384" i="27"/>
  <c r="D352" i="27"/>
  <c r="M222" i="27"/>
  <c r="K222" i="27"/>
  <c r="I222" i="27"/>
  <c r="J30" i="27"/>
  <c r="E31" i="19"/>
  <c r="E18" i="19"/>
  <c r="E30" i="19" s="1"/>
  <c r="D33" i="19"/>
  <c r="D30" i="19"/>
  <c r="C33" i="19"/>
  <c r="C31" i="19"/>
  <c r="O9" i="19"/>
  <c r="N15" i="19"/>
  <c r="O15" i="19" s="1"/>
  <c r="N6" i="19"/>
  <c r="H32" i="19"/>
  <c r="G352" i="27"/>
  <c r="D94" i="27"/>
  <c r="F30" i="27"/>
  <c r="F384" i="27"/>
  <c r="N222" i="27"/>
  <c r="L222" i="27"/>
  <c r="J222" i="27"/>
  <c r="H222" i="27"/>
  <c r="D30" i="27"/>
  <c r="D384" i="27"/>
  <c r="D321" i="27"/>
  <c r="D254" i="27"/>
  <c r="D222" i="27"/>
  <c r="E158" i="27"/>
  <c r="J63" i="27"/>
  <c r="M63" i="27"/>
  <c r="K63" i="27"/>
  <c r="I63" i="27"/>
  <c r="G63" i="27"/>
  <c r="L31" i="19"/>
  <c r="K33" i="19"/>
  <c r="G190" i="27"/>
  <c r="E190" i="27"/>
  <c r="K384" i="27"/>
  <c r="G384" i="27"/>
  <c r="K352" i="27"/>
  <c r="H190" i="27"/>
  <c r="M158" i="27"/>
  <c r="D190" i="27"/>
  <c r="E321" i="27"/>
  <c r="F94" i="27"/>
  <c r="F254" i="27"/>
  <c r="F158" i="27"/>
  <c r="E384" i="27"/>
  <c r="E352" i="27"/>
  <c r="F321" i="27"/>
  <c r="E222" i="27"/>
  <c r="E254" i="27"/>
  <c r="H158" i="27"/>
  <c r="K158" i="27"/>
  <c r="I158" i="27"/>
  <c r="D158" i="27"/>
  <c r="L30" i="27"/>
  <c r="M30" i="27"/>
  <c r="K30" i="27"/>
  <c r="I30" i="27"/>
  <c r="I254" i="27"/>
  <c r="M254" i="27"/>
  <c r="E94" i="27"/>
  <c r="N63" i="27"/>
  <c r="H63" i="27"/>
  <c r="N158" i="27"/>
  <c r="G30" i="27"/>
  <c r="E30" i="27"/>
  <c r="M31" i="19"/>
  <c r="G33" i="19"/>
  <c r="M33" i="19"/>
  <c r="E33" i="19"/>
  <c r="J30" i="19"/>
  <c r="B32" i="19"/>
  <c r="B33" i="19"/>
  <c r="J32" i="19"/>
  <c r="J33" i="19"/>
  <c r="M352" i="27"/>
  <c r="I352" i="27"/>
  <c r="M321" i="27"/>
  <c r="I321" i="27"/>
  <c r="K321" i="27"/>
  <c r="G321" i="27"/>
  <c r="J352" i="27"/>
  <c r="H254" i="27"/>
  <c r="M94" i="27"/>
  <c r="K94" i="27"/>
  <c r="I94" i="27"/>
  <c r="L63" i="27"/>
  <c r="G32" i="19"/>
  <c r="I31" i="19"/>
  <c r="K31" i="19"/>
  <c r="L30" i="19"/>
  <c r="F127" i="13"/>
  <c r="J95" i="13"/>
  <c r="L30" i="13"/>
  <c r="J63" i="13"/>
  <c r="F95" i="13"/>
  <c r="D32" i="19"/>
  <c r="C30" i="19"/>
  <c r="F31" i="19"/>
  <c r="F33" i="19"/>
  <c r="I382" i="13"/>
  <c r="I33" i="19"/>
  <c r="F63" i="27"/>
  <c r="I30" i="13"/>
  <c r="J254" i="27"/>
  <c r="N254" i="27"/>
  <c r="J158" i="27"/>
  <c r="L158" i="27"/>
  <c r="L94" i="27"/>
  <c r="H94" i="27"/>
  <c r="N94" i="27"/>
  <c r="J94" i="27"/>
  <c r="E63" i="27"/>
  <c r="D63" i="27"/>
  <c r="F190" i="27"/>
  <c r="L352" i="27"/>
  <c r="H352" i="27"/>
  <c r="K254" i="27"/>
  <c r="G254" i="27"/>
  <c r="N288" i="27"/>
  <c r="L288" i="27"/>
  <c r="J288" i="27"/>
  <c r="H288" i="27"/>
  <c r="N190" i="27"/>
  <c r="L190" i="27"/>
  <c r="J190" i="27"/>
  <c r="L254" i="27"/>
  <c r="M190" i="27"/>
  <c r="K190" i="27"/>
  <c r="I190" i="27"/>
  <c r="F222" i="27"/>
  <c r="F352" i="27"/>
  <c r="M288" i="27"/>
  <c r="K288" i="27"/>
  <c r="I288" i="27"/>
  <c r="G288" i="27"/>
  <c r="M63" i="13"/>
  <c r="M127" i="13"/>
  <c r="E32" i="19"/>
  <c r="C32" i="19"/>
  <c r="M32" i="19"/>
  <c r="L126" i="27"/>
  <c r="H126" i="27"/>
  <c r="J30" i="13"/>
  <c r="N63" i="13"/>
  <c r="K95" i="13"/>
  <c r="H95" i="13"/>
  <c r="G95" i="13"/>
  <c r="H382" i="13"/>
  <c r="M126" i="27"/>
  <c r="N126" i="27"/>
  <c r="D127" i="13"/>
  <c r="E127" i="13"/>
  <c r="H30" i="19"/>
  <c r="B31" i="19"/>
  <c r="E288" i="27"/>
  <c r="K32" i="19"/>
  <c r="I32" i="19"/>
  <c r="M30" i="19"/>
  <c r="K30" i="19"/>
  <c r="I30" i="19"/>
  <c r="H31" i="19"/>
  <c r="K30" i="13"/>
  <c r="N127" i="13"/>
  <c r="J127" i="13"/>
  <c r="H127" i="13"/>
  <c r="D31" i="19"/>
  <c r="J31" i="19"/>
  <c r="D288" i="27"/>
  <c r="M382" i="13"/>
  <c r="G382" i="13"/>
  <c r="I127" i="13"/>
  <c r="N382" i="13"/>
  <c r="L382" i="13"/>
  <c r="J382" i="13"/>
  <c r="G30" i="13"/>
  <c r="M30" i="13"/>
  <c r="I63" i="13"/>
  <c r="D126" i="27"/>
  <c r="G63" i="13"/>
  <c r="F30" i="13"/>
  <c r="D95" i="13"/>
  <c r="D30" i="13"/>
  <c r="B30" i="19"/>
  <c r="E382" i="13"/>
  <c r="F32" i="19"/>
  <c r="E63" i="13"/>
  <c r="E95" i="13"/>
  <c r="F288" i="27"/>
  <c r="D63" i="13"/>
  <c r="G127" i="13"/>
  <c r="K382" i="13"/>
  <c r="K63" i="13"/>
  <c r="E126" i="27"/>
  <c r="F382" i="13"/>
  <c r="F63" i="13"/>
  <c r="E30" i="13"/>
  <c r="D382" i="13"/>
  <c r="N30" i="13"/>
  <c r="H30" i="13"/>
  <c r="N95" i="13"/>
  <c r="M95" i="13"/>
  <c r="L95" i="13"/>
  <c r="I95" i="13"/>
  <c r="L127" i="13"/>
  <c r="K127" i="13"/>
  <c r="H63" i="13"/>
  <c r="L63" i="13"/>
  <c r="K126" i="27"/>
  <c r="J126" i="27"/>
  <c r="I126" i="27"/>
  <c r="E66" i="19" l="1"/>
  <c r="N65" i="19"/>
  <c r="N63" i="19"/>
  <c r="N64" i="19"/>
  <c r="N66" i="19"/>
  <c r="N33" i="19"/>
  <c r="N32" i="19"/>
  <c r="N31" i="19"/>
  <c r="N30" i="19"/>
  <c r="N40" i="19"/>
  <c r="N59" i="19"/>
  <c r="N58" i="19"/>
  <c r="N60" i="19"/>
  <c r="O60" i="19" s="1"/>
  <c r="F126" i="27"/>
  <c r="N47" i="19"/>
  <c r="N57" i="19"/>
  <c r="N39" i="19"/>
  <c r="N46" i="19"/>
  <c r="N53" i="19"/>
  <c r="N41" i="19"/>
  <c r="N54" i="19"/>
  <c r="O54" i="19" s="1"/>
  <c r="N45" i="19"/>
  <c r="N21" i="19"/>
  <c r="O21" i="19" s="1"/>
  <c r="N7" i="19"/>
  <c r="N26" i="19"/>
  <c r="N52" i="19"/>
  <c r="N12" i="19"/>
  <c r="N19" i="19"/>
  <c r="N27" i="19"/>
  <c r="O27" i="19" s="1"/>
  <c r="N14" i="19"/>
  <c r="N8" i="19"/>
  <c r="N20" i="19"/>
  <c r="N51" i="19"/>
  <c r="N25" i="19"/>
  <c r="N13" i="19"/>
  <c r="N24" i="19"/>
  <c r="N18" i="19"/>
</calcChain>
</file>

<file path=xl/sharedStrings.xml><?xml version="1.0" encoding="utf-8"?>
<sst xmlns="http://schemas.openxmlformats.org/spreadsheetml/2006/main" count="1611" uniqueCount="240">
  <si>
    <t>Меню: 1 день</t>
  </si>
  <si>
    <t>Меню: 2 день</t>
  </si>
  <si>
    <t>№ рецептуры</t>
  </si>
  <si>
    <t>Масса порции, г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</si>
  <si>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</si>
  <si>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</si>
  <si>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</si>
  <si>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</si>
  <si>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</si>
  <si>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</si>
  <si>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</si>
  <si>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</si>
  <si>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</si>
  <si>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</si>
  <si>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</si>
  <si>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</si>
  <si>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Fe</t>
  </si>
  <si>
    <t>ЗАВТРАК</t>
  </si>
  <si>
    <t>ИТОГО В ЗАВТРАК</t>
  </si>
  <si>
    <t>ОБЕД</t>
  </si>
  <si>
    <t>ИТОГО В ОБЕД</t>
  </si>
  <si>
    <t>Меню: 3 день</t>
  </si>
  <si>
    <t>ВСЕГО ЗА 3-Й ДЕНЬ</t>
  </si>
  <si>
    <t>Меню: 4 день</t>
  </si>
  <si>
    <t>Меню: 5 день</t>
  </si>
  <si>
    <t>ВСЕГО ЗА 5-Й ДЕНЬ</t>
  </si>
  <si>
    <t>Меню: 6 день</t>
  </si>
  <si>
    <t>ВСЕГО ЗА 6-Й ДЕНЬ</t>
  </si>
  <si>
    <t>Меню: 7 день</t>
  </si>
  <si>
    <t>ВСЕГО ЗА 7-Й ДЕНЬ</t>
  </si>
  <si>
    <t>Меню: 8 день</t>
  </si>
  <si>
    <t>ВСЕГО ЗА 8-Й ДЕНЬ</t>
  </si>
  <si>
    <t>Меню: 9 день</t>
  </si>
  <si>
    <t>Меню: 10 день</t>
  </si>
  <si>
    <t>Меню: 11 день</t>
  </si>
  <si>
    <t>ВСЕГО ЗА 11-Й ДЕНЬ</t>
  </si>
  <si>
    <t>Меню: 12 день</t>
  </si>
  <si>
    <t>Приём пищи, наименование блюда</t>
  </si>
  <si>
    <t>ВСЕГО ЗА 1-Й ДЕНЬ</t>
  </si>
  <si>
    <t>Мg</t>
  </si>
  <si>
    <t xml:space="preserve"> 7-11</t>
  </si>
  <si>
    <t>ВСЕГО ЗА 2-Й ДЕНЬ</t>
  </si>
  <si>
    <t>ВСЕГО ЗА 4-Й ДЕНЬ</t>
  </si>
  <si>
    <t>ВСЕГО ЗА 9-Й ДЕНЬ</t>
  </si>
  <si>
    <t>ВСЕГО ЗА 10-Й ДЕНЬ</t>
  </si>
  <si>
    <t>ВСЕГО ЗА 12-Й ДЕНЬ</t>
  </si>
  <si>
    <t>ПОЛДНИК 20-25%</t>
  </si>
  <si>
    <t>ИТОГО в ПОЛДНИК 20-25%</t>
  </si>
  <si>
    <t>112шк</t>
  </si>
  <si>
    <t>Хлеб ржаной</t>
  </si>
  <si>
    <t>Хлеб пшеничный</t>
  </si>
  <si>
    <t>Масло сливочное</t>
  </si>
  <si>
    <t>Икра свекольная</t>
  </si>
  <si>
    <t>ИТОГО В ПОЛДНИК 20-25%</t>
  </si>
  <si>
    <t>ПОЛДНИК 15%</t>
  </si>
  <si>
    <t>ИТОГО В ПОЛДНИК 15%</t>
  </si>
  <si>
    <t xml:space="preserve"> Фактическое распределение пищевой и энергетической ценности по приемам пищи</t>
  </si>
  <si>
    <t>Среднее значение</t>
  </si>
  <si>
    <t>белки</t>
  </si>
  <si>
    <t>жиры</t>
  </si>
  <si>
    <t>углеводы</t>
  </si>
  <si>
    <t>калорийность</t>
  </si>
  <si>
    <t>Таблица норм распределения пищевой и энергетической ценности</t>
  </si>
  <si>
    <t>Энергетическая ценность</t>
  </si>
  <si>
    <t>Пищевая ценность</t>
  </si>
  <si>
    <t>Название пищевых веществ</t>
  </si>
  <si>
    <t>Усредненная потребность в пищевых веществах для детей возрастых групп</t>
  </si>
  <si>
    <t>Норма калорийности по каждому приему пищи</t>
  </si>
  <si>
    <t>Норма в %</t>
  </si>
  <si>
    <t>Норма кКал за сутки</t>
  </si>
  <si>
    <t>% от суточной нормы белков за смену (норма)</t>
  </si>
  <si>
    <t>% от суточной нормы жиров за смену (норма)</t>
  </si>
  <si>
    <t>% от суточной нормы углеводов за смену (норма)</t>
  </si>
  <si>
    <t>с 7 до 10 лет</t>
  </si>
  <si>
    <t>с 11 лет и старше</t>
  </si>
  <si>
    <t>завтрак (дети 7-10 лет)</t>
  </si>
  <si>
    <t>белки (г)</t>
  </si>
  <si>
    <t>обед (дети 7-10 лет)</t>
  </si>
  <si>
    <t>жиры (г)</t>
  </si>
  <si>
    <t>завтрак (дети 11-18 лет)</t>
  </si>
  <si>
    <t>Углеводы (г)</t>
  </si>
  <si>
    <t>обед (дети 11-18 лет)</t>
  </si>
  <si>
    <t>энергетическая ценность, калорийность (ккал)</t>
  </si>
  <si>
    <t>ДНИ ПРИМЕРНОГО МЕНЮ (завтрак дети от 7 до 11 лет)</t>
  </si>
  <si>
    <t>ДНИ ПРИМЕРНОГО МЕНЮ (обед дети от 7 до 11 лет)</t>
  </si>
  <si>
    <t>ДНИ ПРИМЕРНОГО МЕНЮ (полдник 25% дети от 7 до 11 лет)</t>
  </si>
  <si>
    <t>ДНИ ПРИМЕРНОГО МЕНЮ (полдник 15% дети от 7 до 11 лет)</t>
  </si>
  <si>
    <t>%</t>
  </si>
  <si>
    <t>Макаронные изделия отварные</t>
  </si>
  <si>
    <t xml:space="preserve"> 12-18</t>
  </si>
  <si>
    <t>ДНИ ПРИМЕРНОГО МЕНЮ (завтрак дети от 12 до 18 лет)</t>
  </si>
  <si>
    <t>ДНИ ПРИМЕРНОГО МЕНЮ (обед дети от 12 до 18 лет)</t>
  </si>
  <si>
    <t>ДНИ ПРИМЕРНОГО МЕНЮ (полдник 25% дети от 12 до 18 лет)</t>
  </si>
  <si>
    <t>ДНИ ПРИМЕРНОГО МЕНЮ (полдник 15% дети от 12 до 18 лет)</t>
  </si>
  <si>
    <t>Салат из свежих помидоров</t>
  </si>
  <si>
    <t>Плоды свежие (груша)</t>
  </si>
  <si>
    <t>108 шк</t>
  </si>
  <si>
    <t>Суп картофельный с горохом</t>
  </si>
  <si>
    <t>12-18</t>
  </si>
  <si>
    <t>7.5.8.1скур</t>
  </si>
  <si>
    <t>Помидоры свежие</t>
  </si>
  <si>
    <t>Огурцы свежие</t>
  </si>
  <si>
    <t>Салат из свежих огурцов с растительным маслом</t>
  </si>
  <si>
    <t>Салат из свеклы и яблок с растительным маслом</t>
  </si>
  <si>
    <t>Винегрет овощной с растительным маслом</t>
  </si>
  <si>
    <t>Горошек зеленый консервированный с растительным маслом</t>
  </si>
  <si>
    <t xml:space="preserve">    Пищевые вещества (г)</t>
  </si>
  <si>
    <t>Омлет натуральный запеченый</t>
  </si>
  <si>
    <t>4.2 МР</t>
  </si>
  <si>
    <t>4.3 МР</t>
  </si>
  <si>
    <t>Омлет с сыром запеченный</t>
  </si>
  <si>
    <t>Каша пшенная молочная жидкая</t>
  </si>
  <si>
    <t>Каша гречневая молочная жидкая</t>
  </si>
  <si>
    <t>6.9 МР</t>
  </si>
  <si>
    <t>Вермешель отварная с тертым сыром</t>
  </si>
  <si>
    <t>6.19 МР</t>
  </si>
  <si>
    <t>Макаронник с сыром запеченный</t>
  </si>
  <si>
    <t>1.2 МР</t>
  </si>
  <si>
    <t>Щи из свежей капусты вегетарианские со сметаной</t>
  </si>
  <si>
    <t xml:space="preserve">Щи из свежей капусты вегетарианские </t>
  </si>
  <si>
    <t>Рассольник ленинградский со сметаной</t>
  </si>
  <si>
    <t>1.3 МР</t>
  </si>
  <si>
    <t>1.11а МР</t>
  </si>
  <si>
    <t>Суп молочный с крупой</t>
  </si>
  <si>
    <t>1.16 МР</t>
  </si>
  <si>
    <t>Пюре картофельное</t>
  </si>
  <si>
    <t>7.7а МР</t>
  </si>
  <si>
    <t>Капуста белокачанная тушеная</t>
  </si>
  <si>
    <t>Морковь, тушенная с зеленым горошком</t>
  </si>
  <si>
    <t>7.11 МР</t>
  </si>
  <si>
    <t>7.16 МР</t>
  </si>
  <si>
    <t>Свекла тушеная со сметаной</t>
  </si>
  <si>
    <t>7.18 МР</t>
  </si>
  <si>
    <t>Свекла тушеная в белом соусе</t>
  </si>
  <si>
    <t>7.21 МР</t>
  </si>
  <si>
    <t>Пюре из цветной капусты</t>
  </si>
  <si>
    <t>3.1 МР</t>
  </si>
  <si>
    <t>Рыба (горбуша) припущенная</t>
  </si>
  <si>
    <t xml:space="preserve">3.3 МР </t>
  </si>
  <si>
    <t>Суфле из отварной рыбы ( минтай) паровое</t>
  </si>
  <si>
    <t>3.4 МР</t>
  </si>
  <si>
    <t>Фрикадельки рыбные (треска) отварные</t>
  </si>
  <si>
    <t>2.5 МР</t>
  </si>
  <si>
    <t>Фрикадельки мясные паровые</t>
  </si>
  <si>
    <t>2.7 МР</t>
  </si>
  <si>
    <t>Тефтели мясные паровые</t>
  </si>
  <si>
    <t>2.8 МР</t>
  </si>
  <si>
    <t>Котлеты мясные паровые</t>
  </si>
  <si>
    <t>2.9 МР</t>
  </si>
  <si>
    <t>Рулет мясной, фаршированный омлетом, паровой</t>
  </si>
  <si>
    <t xml:space="preserve">Плов из риса с отварным мясом </t>
  </si>
  <si>
    <t>2.10а МР</t>
  </si>
  <si>
    <t>2.11 МР</t>
  </si>
  <si>
    <t>Рагу из овощей с отварным мясом</t>
  </si>
  <si>
    <t>5.46 МР</t>
  </si>
  <si>
    <t>Суфле творожное паровое без сахара</t>
  </si>
  <si>
    <t>11.5а МР</t>
  </si>
  <si>
    <t>Компот из свежих яблок</t>
  </si>
  <si>
    <t>11.6а МР</t>
  </si>
  <si>
    <t>Компот из смеси сухофруктов без сахара</t>
  </si>
  <si>
    <t>Чай с лимоном без сахара</t>
  </si>
  <si>
    <t>200/ 7</t>
  </si>
  <si>
    <t>11.11а МР</t>
  </si>
  <si>
    <t>11.10а МР</t>
  </si>
  <si>
    <t>Отвар шиповника</t>
  </si>
  <si>
    <t>11.15 МР</t>
  </si>
  <si>
    <t>11.14 МР</t>
  </si>
  <si>
    <t>Сок томатный (консервы)</t>
  </si>
  <si>
    <t>11.16 МР</t>
  </si>
  <si>
    <t>Сок морковный (консервы)</t>
  </si>
  <si>
    <t>Чай с молоком без сахара</t>
  </si>
  <si>
    <t>Салат из белокачанной капусты и моркови</t>
  </si>
  <si>
    <t>1.4 МР</t>
  </si>
  <si>
    <t>Суп овсяный с мелко шинкованными овощами со сметаной</t>
  </si>
  <si>
    <t>109 шк</t>
  </si>
  <si>
    <t>105шк</t>
  </si>
  <si>
    <t>Плоды свежие (апельсин)</t>
  </si>
  <si>
    <t>112 шк</t>
  </si>
  <si>
    <t>Плоды свежие (киви)</t>
  </si>
  <si>
    <t>516шк</t>
  </si>
  <si>
    <t>Кефир</t>
  </si>
  <si>
    <t>Простокваша</t>
  </si>
  <si>
    <t>Ряженка</t>
  </si>
  <si>
    <t>Цикорий</t>
  </si>
  <si>
    <t>Печенье "Мария"</t>
  </si>
  <si>
    <t>Варенье абрикос с фруктозой</t>
  </si>
  <si>
    <t>Хлебцы рисовые глазированные</t>
  </si>
  <si>
    <t>Печенье овсяное Петродиет</t>
  </si>
  <si>
    <t>Плоды свежие (яблоко)</t>
  </si>
  <si>
    <t>Плоды свежие (виноград)</t>
  </si>
  <si>
    <t>Цукаты ( апельсин)</t>
  </si>
  <si>
    <t>Цукаты ( киви) лента</t>
  </si>
  <si>
    <t>Чай с медом, вареньем или джемом</t>
  </si>
  <si>
    <t>458 Пермь 2018</t>
  </si>
  <si>
    <t>Сыр моцарелла</t>
  </si>
  <si>
    <t>Галета ржаная с кунжутом Петродиет</t>
  </si>
  <si>
    <t>Пряники на фруктозе шоколадные Петродиет</t>
  </si>
  <si>
    <t>Цукаты ( манго) аркада</t>
  </si>
  <si>
    <t>Чай зеленый с медом</t>
  </si>
  <si>
    <t>Компот из свежих груш</t>
  </si>
  <si>
    <t>Ветчина из окорока</t>
  </si>
  <si>
    <t>8.9а МР</t>
  </si>
  <si>
    <t xml:space="preserve">8.16 МР </t>
  </si>
  <si>
    <t xml:space="preserve">6.1 МР </t>
  </si>
  <si>
    <t>6.4 МР</t>
  </si>
  <si>
    <t>8.8а МР</t>
  </si>
  <si>
    <t xml:space="preserve">8.5а МР </t>
  </si>
  <si>
    <t xml:space="preserve">8.1 МР </t>
  </si>
  <si>
    <t>6.8 МР</t>
  </si>
  <si>
    <t>6.1 МР</t>
  </si>
  <si>
    <t xml:space="preserve">8.10а  МР </t>
  </si>
  <si>
    <t xml:space="preserve">1.2а МР </t>
  </si>
  <si>
    <t xml:space="preserve">7.1 МР </t>
  </si>
  <si>
    <t xml:space="preserve">8.2 МР </t>
  </si>
  <si>
    <t xml:space="preserve">8.12 МР </t>
  </si>
  <si>
    <t>8.16 МР</t>
  </si>
  <si>
    <t xml:space="preserve">8.13 МР </t>
  </si>
  <si>
    <t xml:space="preserve">6.4 МР </t>
  </si>
  <si>
    <t xml:space="preserve">8.8а МР </t>
  </si>
  <si>
    <t xml:space="preserve">6.8 МР </t>
  </si>
  <si>
    <t xml:space="preserve">8.10а МР </t>
  </si>
  <si>
    <t xml:space="preserve">8.9а МР </t>
  </si>
  <si>
    <t>8.12 МР</t>
  </si>
  <si>
    <t>8.1 МР</t>
  </si>
  <si>
    <t>7.1 МР</t>
  </si>
  <si>
    <t>3.11.8скур</t>
  </si>
  <si>
    <t>3.11.13скур</t>
  </si>
  <si>
    <t>10.10.12скур</t>
  </si>
  <si>
    <t>3.11.5скур</t>
  </si>
  <si>
    <t>1.4.2.2скур</t>
  </si>
  <si>
    <t>6.4.1скур</t>
  </si>
  <si>
    <t>6.8.1скур</t>
  </si>
  <si>
    <t>2.9.8скур</t>
  </si>
  <si>
    <t>1562 - 1645</t>
  </si>
  <si>
    <t>1804 - 1899</t>
  </si>
  <si>
    <t>Плоды свежие (мандарин)</t>
  </si>
  <si>
    <t>Плоды свежие (грейпфрут)</t>
  </si>
  <si>
    <t>ТТК 99</t>
  </si>
  <si>
    <t>ТТК № 100</t>
  </si>
  <si>
    <t>1.11в 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</si>
</sst>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221">
    <xf numFmtId="0" fontId="0" fillId="0" borderId="0" xfId="0"/>
    <xf numFmtId="0" fontId="1" fillId="0" borderId="0" xfId="0" applyFont="1"/>
    <xf numFmtId="16" fontId="0" fillId="0" borderId="0" xfId="0" applyNumberFormat="1"/>
    <xf numFmtId="0" fontId="3" fillId="2" borderId="2" xfId="0" applyFont="1" applyFill="1" applyBorder="1" applyAlignment="1">
      <alignment vertical="top" wrapText="1"/>
    </xf>
    <xf numFmtId="0" fontId="0" fillId="0" borderId="0" xfId="0" applyBorder="1"/>
    <xf numFmtId="0" fontId="0" fillId="2" borderId="0" xfId="0" applyFill="1"/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/>
    <xf numFmtId="0" fontId="1" fillId="2" borderId="0" xfId="0" applyFont="1" applyFill="1"/>
    <xf numFmtId="0" fontId="3" fillId="2" borderId="4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0" fillId="0" borderId="1" xfId="0" applyBorder="1"/>
    <xf numFmtId="2" fontId="2" fillId="2" borderId="10" xfId="0" applyNumberFormat="1" applyFont="1" applyFill="1" applyBorder="1" applyAlignment="1">
      <alignment horizontal="center" vertical="top" wrapText="1"/>
    </xf>
    <xf numFmtId="2" fontId="2" fillId="2" borderId="14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16" xfId="0" applyNumberFormat="1" applyFont="1" applyFill="1" applyBorder="1" applyAlignment="1">
      <alignment horizontal="center" vertical="top" wrapText="1"/>
    </xf>
    <xf numFmtId="2" fontId="3" fillId="2" borderId="4" xfId="0" applyNumberFormat="1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>
      <alignment horizontal="center" vertical="top" wrapText="1"/>
    </xf>
    <xf numFmtId="2" fontId="3" fillId="2" borderId="9" xfId="0" applyNumberFormat="1" applyFont="1" applyFill="1" applyBorder="1" applyAlignment="1">
      <alignment horizontal="center" vertical="top" wrapText="1"/>
    </xf>
    <xf numFmtId="2" fontId="3" fillId="2" borderId="17" xfId="0" applyNumberFormat="1" applyFont="1" applyFill="1" applyBorder="1" applyAlignment="1">
      <alignment horizontal="center" vertical="top" wrapText="1"/>
    </xf>
    <xf numFmtId="2" fontId="2" fillId="2" borderId="7" xfId="0" applyNumberFormat="1" applyFont="1" applyFill="1" applyBorder="1" applyAlignment="1">
      <alignment horizontal="center" vertical="top" wrapText="1"/>
    </xf>
    <xf numFmtId="2" fontId="2" fillId="2" borderId="18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2" fontId="0" fillId="2" borderId="0" xfId="0" applyNumberFormat="1" applyFill="1"/>
    <xf numFmtId="2" fontId="3" fillId="2" borderId="4" xfId="0" applyNumberFormat="1" applyFont="1" applyFill="1" applyBorder="1" applyAlignment="1">
      <alignment vertical="top" wrapText="1"/>
    </xf>
    <xf numFmtId="2" fontId="3" fillId="2" borderId="19" xfId="0" applyNumberFormat="1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>
      <alignment horizontal="center" vertical="top" wrapText="1"/>
    </xf>
    <xf numFmtId="2" fontId="2" fillId="2" borderId="15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1" xfId="0" applyBorder="1" applyAlignment="1"/>
    <xf numFmtId="0" fontId="0" fillId="3" borderId="20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2" fontId="0" fillId="3" borderId="16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4" fillId="0" borderId="0" xfId="0" applyFont="1" applyAlignment="1"/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8" xfId="0" applyBorder="1" applyAlignment="1">
      <alignment vertical="center"/>
    </xf>
    <xf numFmtId="164" fontId="0" fillId="0" borderId="0" xfId="0" applyNumberFormat="1"/>
    <xf numFmtId="2" fontId="3" fillId="2" borderId="15" xfId="0" applyNumberFormat="1" applyFont="1" applyFill="1" applyBorder="1" applyAlignment="1">
      <alignment horizontal="center" vertical="top" wrapText="1"/>
    </xf>
    <xf numFmtId="0" fontId="3" fillId="0" borderId="1" xfId="0" applyFont="1" applyBorder="1"/>
    <xf numFmtId="2" fontId="3" fillId="2" borderId="26" xfId="0" applyNumberFormat="1" applyFont="1" applyFill="1" applyBorder="1" applyAlignment="1">
      <alignment horizontal="center" vertical="top" wrapText="1"/>
    </xf>
    <xf numFmtId="2" fontId="3" fillId="2" borderId="29" xfId="0" applyNumberFormat="1" applyFont="1" applyFill="1" applyBorder="1" applyAlignment="1">
      <alignment horizontal="center" vertical="top" wrapText="1"/>
    </xf>
    <xf numFmtId="2" fontId="3" fillId="2" borderId="30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top" wrapText="1"/>
    </xf>
    <xf numFmtId="2" fontId="2" fillId="2" borderId="0" xfId="0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3" fillId="4" borderId="2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0" fillId="4" borderId="0" xfId="0" applyFill="1"/>
    <xf numFmtId="49" fontId="3" fillId="2" borderId="13" xfId="0" applyNumberFormat="1" applyFont="1" applyFill="1" applyBorder="1" applyAlignment="1">
      <alignment horizontal="left" vertical="top" wrapText="1"/>
    </xf>
    <xf numFmtId="2" fontId="3" fillId="4" borderId="26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1" fontId="3" fillId="2" borderId="4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7" fillId="4" borderId="2" xfId="0" applyFont="1" applyFill="1" applyBorder="1" applyAlignment="1">
      <alignment vertical="top" wrapText="1"/>
    </xf>
    <xf numFmtId="16" fontId="7" fillId="4" borderId="2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vertical="top" wrapText="1"/>
    </xf>
    <xf numFmtId="2" fontId="2" fillId="2" borderId="41" xfId="0" applyNumberFormat="1" applyFont="1" applyFill="1" applyBorder="1" applyAlignment="1">
      <alignment horizontal="center" vertical="top" wrapText="1"/>
    </xf>
    <xf numFmtId="2" fontId="2" fillId="2" borderId="42" xfId="0" applyNumberFormat="1" applyFont="1" applyFill="1" applyBorder="1" applyAlignment="1">
      <alignment horizontal="center" vertical="top" wrapText="1"/>
    </xf>
    <xf numFmtId="2" fontId="2" fillId="2" borderId="43" xfId="0" applyNumberFormat="1" applyFont="1" applyFill="1" applyBorder="1" applyAlignment="1">
      <alignment horizontal="center" vertical="top" wrapText="1"/>
    </xf>
    <xf numFmtId="2" fontId="2" fillId="2" borderId="44" xfId="0" applyNumberFormat="1" applyFont="1" applyFill="1" applyBorder="1" applyAlignment="1">
      <alignment horizontal="center" vertical="top" wrapText="1"/>
    </xf>
    <xf numFmtId="2" fontId="3" fillId="2" borderId="30" xfId="0" applyNumberFormat="1" applyFont="1" applyFill="1" applyBorder="1" applyAlignment="1">
      <alignment vertical="top" wrapText="1"/>
    </xf>
    <xf numFmtId="2" fontId="3" fillId="2" borderId="26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/>
    <xf numFmtId="0" fontId="0" fillId="2" borderId="45" xfId="0" applyFill="1" applyBorder="1"/>
    <xf numFmtId="0" fontId="3" fillId="2" borderId="0" xfId="0" applyFont="1" applyFill="1" applyBorder="1"/>
    <xf numFmtId="0" fontId="0" fillId="2" borderId="0" xfId="0" applyFill="1" applyBorder="1"/>
    <xf numFmtId="0" fontId="3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2" fontId="6" fillId="3" borderId="16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2" fontId="3" fillId="2" borderId="26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3" fillId="0" borderId="0" xfId="0" applyFont="1"/>
    <xf numFmtId="0" fontId="0" fillId="0" borderId="46" xfId="0" applyBorder="1" applyAlignment="1">
      <alignment horizontal="center" vertical="center"/>
    </xf>
    <xf numFmtId="2" fontId="0" fillId="0" borderId="44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top" wrapText="1"/>
    </xf>
    <xf numFmtId="2" fontId="3" fillId="2" borderId="44" xfId="0" applyNumberFormat="1" applyFont="1" applyFill="1" applyBorder="1" applyAlignment="1">
      <alignment vertical="top" wrapText="1"/>
    </xf>
    <xf numFmtId="2" fontId="2" fillId="0" borderId="41" xfId="0" applyNumberFormat="1" applyFont="1" applyFill="1" applyBorder="1" applyAlignment="1">
      <alignment horizontal="center" vertical="top" wrapText="1"/>
    </xf>
    <xf numFmtId="2" fontId="3" fillId="0" borderId="30" xfId="0" applyNumberFormat="1" applyFont="1" applyFill="1" applyBorder="1" applyAlignment="1">
      <alignment horizontal="center" vertical="top" wrapText="1"/>
    </xf>
    <xf numFmtId="2" fontId="2" fillId="2" borderId="29" xfId="0" applyNumberFormat="1" applyFont="1" applyFill="1" applyBorder="1" applyAlignment="1">
      <alignment horizontal="center" vertical="top" wrapText="1"/>
    </xf>
    <xf numFmtId="2" fontId="2" fillId="2" borderId="23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/>
    <xf numFmtId="0" fontId="3" fillId="2" borderId="4" xfId="0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left" vertical="top" wrapText="1"/>
    </xf>
    <xf numFmtId="16" fontId="3" fillId="2" borderId="2" xfId="0" applyNumberFormat="1" applyFont="1" applyFill="1" applyBorder="1" applyAlignment="1">
      <alignment vertical="top" wrapText="1"/>
    </xf>
    <xf numFmtId="16" fontId="3" fillId="4" borderId="2" xfId="0" applyNumberFormat="1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4" borderId="13" xfId="0" applyNumberFormat="1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1" fontId="0" fillId="0" borderId="0" xfId="0" applyNumberFormat="1"/>
    <xf numFmtId="1" fontId="0" fillId="2" borderId="0" xfId="0" applyNumberFormat="1" applyFill="1" applyBorder="1"/>
    <xf numFmtId="1" fontId="0" fillId="2" borderId="45" xfId="0" applyNumberFormat="1" applyFill="1" applyBorder="1"/>
    <xf numFmtId="1" fontId="3" fillId="2" borderId="4" xfId="0" applyNumberFormat="1" applyFont="1" applyFill="1" applyBorder="1" applyAlignment="1">
      <alignment vertical="top" wrapText="1"/>
    </xf>
    <xf numFmtId="1" fontId="2" fillId="2" borderId="3" xfId="0" applyNumberFormat="1" applyFont="1" applyFill="1" applyBorder="1" applyAlignment="1">
      <alignment horizontal="center" vertical="top" wrapText="1"/>
    </xf>
    <xf numFmtId="1" fontId="3" fillId="2" borderId="15" xfId="0" applyNumberFormat="1" applyFont="1" applyFill="1" applyBorder="1" applyAlignment="1">
      <alignment horizontal="center" vertical="top" wrapText="1"/>
    </xf>
    <xf numFmtId="1" fontId="2" fillId="2" borderId="7" xfId="0" applyNumberFormat="1" applyFont="1" applyFill="1" applyBorder="1" applyAlignment="1">
      <alignment horizontal="center" vertical="top" wrapText="1"/>
    </xf>
    <xf numFmtId="1" fontId="2" fillId="2" borderId="10" xfId="0" applyNumberFormat="1" applyFont="1" applyFill="1" applyBorder="1" applyAlignment="1">
      <alignment horizontal="center" vertical="top" wrapText="1"/>
    </xf>
    <xf numFmtId="1" fontId="0" fillId="2" borderId="0" xfId="0" applyNumberFormat="1" applyFill="1"/>
    <xf numFmtId="1" fontId="3" fillId="2" borderId="9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4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7" fillId="2" borderId="3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3" fillId="2" borderId="2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" fillId="2" borderId="34" xfId="0" applyFont="1" applyFill="1" applyBorder="1" applyAlignment="1">
      <alignment horizontal="center" vertical="top" wrapText="1"/>
    </xf>
    <xf numFmtId="0" fontId="2" fillId="2" borderId="35" xfId="0" applyFont="1" applyFill="1" applyBorder="1" applyAlignment="1">
      <alignment horizontal="center" vertical="top" wrapText="1"/>
    </xf>
    <xf numFmtId="0" fontId="3" fillId="2" borderId="37" xfId="0" applyFont="1" applyFill="1" applyBorder="1" applyAlignment="1">
      <alignment horizontal="center" vertical="top" wrapText="1"/>
    </xf>
    <xf numFmtId="0" fontId="3" fillId="2" borderId="38" xfId="0" applyFont="1" applyFill="1" applyBorder="1" applyAlignment="1">
      <alignment horizontal="center" vertical="top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26" xfId="0" applyFont="1" applyFill="1" applyBorder="1" applyAlignment="1">
      <alignment horizontal="center" vertical="center" wrapText="1"/>
    </xf>
    <xf numFmtId="0" fontId="0" fillId="0" borderId="27" xfId="0" applyBorder="1" applyAlignment="1"/>
    <xf numFmtId="0" fontId="0" fillId="0" borderId="8" xfId="0" applyBorder="1" applyAlignment="1"/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0" fillId="0" borderId="28" xfId="0" applyBorder="1" applyAlignment="1">
      <alignment wrapText="1"/>
    </xf>
    <xf numFmtId="0" fontId="0" fillId="0" borderId="11" xfId="0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28" xfId="0" applyBorder="1" applyAlignment="1"/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3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view="pageBreakPreview" topLeftCell="A13" zoomScale="85" zoomScaleNormal="70" zoomScaleSheetLayoutView="85" workbookViewId="0">
      <selection activeCell="B9" sqref="B9"/>
    </sheetView>
  </sheetViews>
  <sheetFormatPr defaultRowHeight="12.75" x14ac:dyDescent="0.2"/>
  <cols>
    <col min="1" max="1" width="13" customWidth="1"/>
    <col min="10" max="10" width="13.140625" bestFit="1" customWidth="1"/>
    <col min="15" max="15" width="11" bestFit="1" customWidth="1"/>
    <col min="17" max="17" width="8.42578125" customWidth="1"/>
    <col min="18" max="18" width="10.85546875" customWidth="1"/>
  </cols>
  <sheetData>
    <row r="1" spans="1:19" ht="18" x14ac:dyDescent="0.25">
      <c r="A1" s="170" t="s">
        <v>56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51"/>
      <c r="P1" s="51"/>
      <c r="Q1" s="51"/>
      <c r="R1" s="51"/>
      <c r="S1" s="51"/>
    </row>
    <row r="3" spans="1:19" ht="13.5" thickBot="1" x14ac:dyDescent="0.25"/>
    <row r="4" spans="1:19" ht="26.25" thickTop="1" x14ac:dyDescent="0.2">
      <c r="A4" s="42"/>
      <c r="B4" s="52" t="s">
        <v>83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4"/>
      <c r="N4" s="43" t="s">
        <v>57</v>
      </c>
    </row>
    <row r="5" spans="1:19" x14ac:dyDescent="0.2">
      <c r="A5" s="44"/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>
        <v>6</v>
      </c>
      <c r="H5" s="37">
        <v>7</v>
      </c>
      <c r="I5" s="37">
        <v>8</v>
      </c>
      <c r="J5" s="37">
        <v>9</v>
      </c>
      <c r="K5" s="37">
        <v>10</v>
      </c>
      <c r="L5" s="37">
        <v>11</v>
      </c>
      <c r="M5" s="37">
        <v>12</v>
      </c>
      <c r="N5" s="45"/>
    </row>
    <row r="6" spans="1:19" x14ac:dyDescent="0.2">
      <c r="A6" s="44" t="s">
        <v>58</v>
      </c>
      <c r="B6" s="41">
        <f>'1-4'!D12</f>
        <v>12.7</v>
      </c>
      <c r="C6" s="41">
        <f>'1-4'!D43</f>
        <v>13.14</v>
      </c>
      <c r="D6" s="41">
        <f>'1-4'!D75</f>
        <v>13.68</v>
      </c>
      <c r="E6" s="41">
        <f>'1-4'!D108</f>
        <v>13.42</v>
      </c>
      <c r="F6" s="41">
        <f>'1-4'!D139</f>
        <v>12.939999999999998</v>
      </c>
      <c r="G6" s="41">
        <f>'1-4'!D170</f>
        <v>11.3</v>
      </c>
      <c r="H6" s="41">
        <f>'1-4'!D203</f>
        <v>16.400000000000002</v>
      </c>
      <c r="I6" s="41">
        <f>'1-4'!D234</f>
        <v>9.9450000000000003</v>
      </c>
      <c r="J6" s="41">
        <f>'1-4'!D266</f>
        <v>18.52</v>
      </c>
      <c r="K6" s="41">
        <f>'1-4'!D299</f>
        <v>17.920000000000002</v>
      </c>
      <c r="L6" s="41">
        <f>'1-4'!D332</f>
        <v>16.46</v>
      </c>
      <c r="M6" s="41">
        <f>'1-4'!D362</f>
        <v>14.840000000000002</v>
      </c>
      <c r="N6" s="46">
        <f>SUM(B6:M6)/12</f>
        <v>14.272083333333335</v>
      </c>
    </row>
    <row r="7" spans="1:19" x14ac:dyDescent="0.2">
      <c r="A7" s="44" t="s">
        <v>59</v>
      </c>
      <c r="B7" s="41">
        <f>'1-4'!E12</f>
        <v>12.999999999999998</v>
      </c>
      <c r="C7" s="41">
        <f>'1-4'!E43</f>
        <v>9.32</v>
      </c>
      <c r="D7" s="41">
        <f>'1-4'!E75</f>
        <v>10.040000000000001</v>
      </c>
      <c r="E7" s="41">
        <f>'1-4'!E108</f>
        <v>10.659999999999998</v>
      </c>
      <c r="F7" s="41">
        <f>'1-4'!E139</f>
        <v>9.32</v>
      </c>
      <c r="G7" s="41">
        <f>'1-4'!E170</f>
        <v>13.099999999999998</v>
      </c>
      <c r="H7" s="41">
        <f>'1-4'!E203</f>
        <v>14.600000000000001</v>
      </c>
      <c r="I7" s="41">
        <f>'1-4'!E234</f>
        <v>10.984999999999998</v>
      </c>
      <c r="J7" s="41">
        <f>'1-4'!E266</f>
        <v>6.26</v>
      </c>
      <c r="K7" s="41">
        <f>'1-4'!E299</f>
        <v>17.18</v>
      </c>
      <c r="L7" s="41">
        <f>'1-4'!E332</f>
        <v>11.83</v>
      </c>
      <c r="M7" s="41">
        <f>'1-4'!E362</f>
        <v>10.220000000000001</v>
      </c>
      <c r="N7" s="46">
        <f>SUM(B7:M7)/12</f>
        <v>11.376250000000001</v>
      </c>
    </row>
    <row r="8" spans="1:19" x14ac:dyDescent="0.2">
      <c r="A8" s="44" t="s">
        <v>60</v>
      </c>
      <c r="B8" s="41">
        <f>'1-4'!F12</f>
        <v>37.200000000000003</v>
      </c>
      <c r="C8" s="41">
        <f>'1-4'!F43</f>
        <v>42</v>
      </c>
      <c r="D8" s="41">
        <f>'1-4'!F75</f>
        <v>64.359999999999985</v>
      </c>
      <c r="E8" s="41">
        <f>'1-4'!F108</f>
        <v>31.240000000000002</v>
      </c>
      <c r="F8" s="41">
        <f>'1-4'!F139</f>
        <v>32.879999999999995</v>
      </c>
      <c r="G8" s="41">
        <f>'1-4'!F170</f>
        <v>66.3</v>
      </c>
      <c r="H8" s="41">
        <f>'1-4'!F203</f>
        <v>39.6</v>
      </c>
      <c r="I8" s="41">
        <f>'1-4'!F234</f>
        <v>51.68</v>
      </c>
      <c r="J8" s="41">
        <f>'1-4'!F266</f>
        <v>74.14</v>
      </c>
      <c r="K8" s="41">
        <f>'1-4'!F299</f>
        <v>36.64</v>
      </c>
      <c r="L8" s="41">
        <f>'1-4'!F332</f>
        <v>53.58</v>
      </c>
      <c r="M8" s="41">
        <f>'1-4'!F362</f>
        <v>67.08</v>
      </c>
      <c r="N8" s="46">
        <f>SUM(B8:M8)/12</f>
        <v>49.725000000000001</v>
      </c>
    </row>
    <row r="9" spans="1:19" x14ac:dyDescent="0.2">
      <c r="A9" s="44" t="s">
        <v>61</v>
      </c>
      <c r="B9" s="41">
        <f>'1-4'!G12</f>
        <v>300.5</v>
      </c>
      <c r="C9" s="41">
        <f>'1-4'!G43</f>
        <v>410.3</v>
      </c>
      <c r="D9" s="41">
        <f>'1-4'!G75</f>
        <v>406.5</v>
      </c>
      <c r="E9" s="41">
        <f>'1-4'!G108</f>
        <v>290.14999999999998</v>
      </c>
      <c r="F9" s="41">
        <f>'1-4'!G139</f>
        <v>371</v>
      </c>
      <c r="G9" s="41">
        <f>'1-4'!G170</f>
        <v>431.15</v>
      </c>
      <c r="H9" s="41">
        <f>'1-4'!G203</f>
        <v>352.3</v>
      </c>
      <c r="I9" s="41">
        <f>'1-4'!G234</f>
        <v>342.15</v>
      </c>
      <c r="J9" s="41">
        <f>'1-4'!G266</f>
        <v>427.95</v>
      </c>
      <c r="K9" s="41">
        <f>'1-4'!G299</f>
        <v>372.2</v>
      </c>
      <c r="L9" s="41">
        <f>'1-4'!G332</f>
        <v>385.57</v>
      </c>
      <c r="M9" s="41">
        <f>'1-4'!G362</f>
        <v>430</v>
      </c>
      <c r="N9" s="101">
        <f>SUM(B9:M9)/12</f>
        <v>376.64750000000004</v>
      </c>
      <c r="O9" s="58">
        <f>N9*100/1645</f>
        <v>22.896504559270518</v>
      </c>
      <c r="P9" t="s">
        <v>87</v>
      </c>
      <c r="Q9" s="28"/>
    </row>
    <row r="10" spans="1:19" ht="25.5" x14ac:dyDescent="0.2">
      <c r="A10" s="44"/>
      <c r="B10" s="55" t="s">
        <v>84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  <c r="N10" s="47" t="s">
        <v>57</v>
      </c>
    </row>
    <row r="11" spans="1:19" x14ac:dyDescent="0.2">
      <c r="A11" s="44"/>
      <c r="B11" s="37">
        <v>1</v>
      </c>
      <c r="C11" s="37">
        <v>2</v>
      </c>
      <c r="D11" s="37">
        <v>3</v>
      </c>
      <c r="E11" s="37">
        <v>4</v>
      </c>
      <c r="F11" s="37">
        <v>5</v>
      </c>
      <c r="G11" s="37">
        <v>6</v>
      </c>
      <c r="H11" s="37">
        <v>7</v>
      </c>
      <c r="I11" s="37">
        <v>8</v>
      </c>
      <c r="J11" s="37">
        <v>9</v>
      </c>
      <c r="K11" s="37">
        <v>10</v>
      </c>
      <c r="L11" s="37">
        <v>11</v>
      </c>
      <c r="M11" s="37">
        <v>12</v>
      </c>
      <c r="N11" s="45"/>
    </row>
    <row r="12" spans="1:19" x14ac:dyDescent="0.2">
      <c r="A12" s="44" t="s">
        <v>58</v>
      </c>
      <c r="B12" s="41">
        <f>'1-4'!D19</f>
        <v>21.98</v>
      </c>
      <c r="C12" s="41">
        <f>'1-4'!D51</f>
        <v>19.32</v>
      </c>
      <c r="D12" s="41">
        <f>'1-4'!D83</f>
        <v>27.86</v>
      </c>
      <c r="E12" s="41">
        <f>'1-4'!D116</f>
        <v>25.939999999999998</v>
      </c>
      <c r="F12" s="41">
        <f>'1-4'!D147</f>
        <v>23.68</v>
      </c>
      <c r="G12" s="41">
        <f>'1-4'!D179</f>
        <v>21.2</v>
      </c>
      <c r="H12" s="41">
        <f>'1-4'!D211</f>
        <v>26.11</v>
      </c>
      <c r="I12" s="41">
        <f>'1-4'!D242</f>
        <v>25.02</v>
      </c>
      <c r="J12" s="41">
        <f>'1-4'!D275</f>
        <v>20.880000000000003</v>
      </c>
      <c r="K12" s="41">
        <f>'1-4'!D307</f>
        <v>19.28</v>
      </c>
      <c r="L12" s="41">
        <f>'1-4'!D339</f>
        <v>22.84</v>
      </c>
      <c r="M12" s="41">
        <f>'1-4'!D370</f>
        <v>23.96</v>
      </c>
      <c r="N12" s="46">
        <f t="shared" ref="N12:N21" si="0">SUM(B12:M12)/12</f>
        <v>23.172499999999999</v>
      </c>
    </row>
    <row r="13" spans="1:19" x14ac:dyDescent="0.2">
      <c r="A13" s="44" t="s">
        <v>59</v>
      </c>
      <c r="B13" s="41">
        <f>'1-4'!E19</f>
        <v>25.8</v>
      </c>
      <c r="C13" s="41">
        <f>'1-4'!E51</f>
        <v>17.46</v>
      </c>
      <c r="D13" s="41">
        <f>'1-4'!E83</f>
        <v>22.350000000000005</v>
      </c>
      <c r="E13" s="41">
        <f>'1-4'!E116</f>
        <v>20.12</v>
      </c>
      <c r="F13" s="41">
        <f>'1-4'!E147</f>
        <v>27.5</v>
      </c>
      <c r="G13" s="41">
        <f>'1-4'!E179</f>
        <v>17.5</v>
      </c>
      <c r="H13" s="41">
        <f>'1-4'!E211</f>
        <v>25.42</v>
      </c>
      <c r="I13" s="41">
        <f>'1-4'!E242</f>
        <v>26.76</v>
      </c>
      <c r="J13" s="41">
        <f>'1-4'!E275</f>
        <v>13.839999999999998</v>
      </c>
      <c r="K13" s="41">
        <f>'1-4'!E307</f>
        <v>21.6</v>
      </c>
      <c r="L13" s="41">
        <f>'1-4'!E339</f>
        <v>27.82</v>
      </c>
      <c r="M13" s="41">
        <f>'1-4'!E370</f>
        <v>20.079999999999998</v>
      </c>
      <c r="N13" s="46">
        <f t="shared" si="0"/>
        <v>22.1875</v>
      </c>
    </row>
    <row r="14" spans="1:19" x14ac:dyDescent="0.2">
      <c r="A14" s="44" t="s">
        <v>60</v>
      </c>
      <c r="B14" s="41">
        <f>'1-4'!F19</f>
        <v>63.7</v>
      </c>
      <c r="C14" s="41">
        <f>'1-4'!F51</f>
        <v>63.64</v>
      </c>
      <c r="D14" s="41">
        <f>'1-4'!F83</f>
        <v>72.8</v>
      </c>
      <c r="E14" s="41">
        <f>'1-4'!F116</f>
        <v>79.680000000000007</v>
      </c>
      <c r="F14" s="41">
        <f>'1-4'!F147</f>
        <v>65.3</v>
      </c>
      <c r="G14" s="41">
        <f>'1-4'!F179</f>
        <v>75.099999999999994</v>
      </c>
      <c r="H14" s="41">
        <f>'1-4'!F211</f>
        <v>64.789999999999992</v>
      </c>
      <c r="I14" s="41">
        <f>'1-4'!F242</f>
        <v>54.44</v>
      </c>
      <c r="J14" s="41">
        <f>'1-4'!F275</f>
        <v>79.960000000000008</v>
      </c>
      <c r="K14" s="41">
        <f>'1-4'!F307</f>
        <v>64.800000000000011</v>
      </c>
      <c r="L14" s="41">
        <f>'1-4'!F339</f>
        <v>82.08</v>
      </c>
      <c r="M14" s="41">
        <f>'1-4'!F370</f>
        <v>57.519999999999996</v>
      </c>
      <c r="N14" s="46">
        <f t="shared" si="0"/>
        <v>68.650833333333338</v>
      </c>
    </row>
    <row r="15" spans="1:19" x14ac:dyDescent="0.2">
      <c r="A15" s="44" t="s">
        <v>61</v>
      </c>
      <c r="B15" s="41">
        <f>'1-4'!G19</f>
        <v>560</v>
      </c>
      <c r="C15" s="41">
        <f>'1-4'!G51</f>
        <v>492.75</v>
      </c>
      <c r="D15" s="41">
        <f>'1-4'!G83</f>
        <v>616</v>
      </c>
      <c r="E15" s="41">
        <f>'1-4'!G116</f>
        <v>610.75</v>
      </c>
      <c r="F15" s="41">
        <f>'1-4'!G147</f>
        <v>585</v>
      </c>
      <c r="G15" s="41">
        <f>'1-4'!G179</f>
        <v>557</v>
      </c>
      <c r="H15" s="41">
        <f>'1-4'!G211</f>
        <v>603.29999999999995</v>
      </c>
      <c r="I15" s="41">
        <f>'1-4'!G242</f>
        <v>581</v>
      </c>
      <c r="J15" s="41">
        <f>'1-4'!G275</f>
        <v>556.25</v>
      </c>
      <c r="K15" s="41">
        <f>'1-4'!G307</f>
        <v>534.4</v>
      </c>
      <c r="L15" s="41">
        <f>'1-4'!G339</f>
        <v>688</v>
      </c>
      <c r="M15" s="41">
        <f>'1-4'!G370</f>
        <v>511</v>
      </c>
      <c r="N15" s="46">
        <f>SUM(B15:M15)/12</f>
        <v>574.62083333333328</v>
      </c>
      <c r="O15" s="58">
        <f>N15*100/1645</f>
        <v>34.931357649442752</v>
      </c>
      <c r="P15" t="s">
        <v>87</v>
      </c>
    </row>
    <row r="16" spans="1:19" ht="25.5" x14ac:dyDescent="0.2">
      <c r="A16" s="44"/>
      <c r="B16" s="55" t="s">
        <v>85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47" t="s">
        <v>57</v>
      </c>
    </row>
    <row r="17" spans="1:16" x14ac:dyDescent="0.2">
      <c r="A17" s="44"/>
      <c r="B17" s="37">
        <v>1</v>
      </c>
      <c r="C17" s="37">
        <v>2</v>
      </c>
      <c r="D17" s="37">
        <v>3</v>
      </c>
      <c r="E17" s="37">
        <v>4</v>
      </c>
      <c r="F17" s="37">
        <v>5</v>
      </c>
      <c r="G17" s="37">
        <v>6</v>
      </c>
      <c r="H17" s="37">
        <v>7</v>
      </c>
      <c r="I17" s="37">
        <v>8</v>
      </c>
      <c r="J17" s="37">
        <v>9</v>
      </c>
      <c r="K17" s="37">
        <v>10</v>
      </c>
      <c r="L17" s="37">
        <v>11</v>
      </c>
      <c r="M17" s="37">
        <v>12</v>
      </c>
      <c r="N17" s="45"/>
    </row>
    <row r="18" spans="1:16" x14ac:dyDescent="0.2">
      <c r="A18" s="44" t="s">
        <v>58</v>
      </c>
      <c r="B18" s="41">
        <f>'1-4'!D25</f>
        <v>11.719999999999999</v>
      </c>
      <c r="C18" s="41">
        <f>'1-4'!D58</f>
        <v>14.164999999999999</v>
      </c>
      <c r="D18" s="41">
        <f>'1-4'!D90</f>
        <v>17.600000000000001</v>
      </c>
      <c r="E18" s="41">
        <f>'1-4'!D122</f>
        <v>10.54</v>
      </c>
      <c r="F18" s="41">
        <f>'1-4'!D154</f>
        <v>14.545</v>
      </c>
      <c r="G18" s="41">
        <f>'1-4'!D185</f>
        <v>16.34</v>
      </c>
      <c r="H18" s="41">
        <f>'1-4'!D217</f>
        <v>14.440000000000001</v>
      </c>
      <c r="I18" s="41">
        <f>'1-4'!D248</f>
        <v>10.54</v>
      </c>
      <c r="J18" s="41">
        <f>'1-4'!D282</f>
        <v>17.66</v>
      </c>
      <c r="K18" s="41">
        <f>'1-4'!D314</f>
        <v>19.239999999999998</v>
      </c>
      <c r="L18" s="41">
        <f>'1-4'!D345</f>
        <v>10.14</v>
      </c>
      <c r="M18" s="41">
        <f>'1-4'!D377</f>
        <v>17.8</v>
      </c>
      <c r="N18" s="46">
        <f t="shared" si="0"/>
        <v>14.560833333333335</v>
      </c>
    </row>
    <row r="19" spans="1:16" x14ac:dyDescent="0.2">
      <c r="A19" s="44" t="s">
        <v>59</v>
      </c>
      <c r="B19" s="41">
        <f>'1-4'!E25</f>
        <v>8.06</v>
      </c>
      <c r="C19" s="41">
        <f>'1-4'!E58</f>
        <v>14.354999999999999</v>
      </c>
      <c r="D19" s="41">
        <f>'1-4'!E90</f>
        <v>3.9</v>
      </c>
      <c r="E19" s="41">
        <f>'1-4'!E122</f>
        <v>7.62</v>
      </c>
      <c r="F19" s="41">
        <f>'1-4'!E154</f>
        <v>14.394999999999998</v>
      </c>
      <c r="G19" s="41">
        <f>'1-4'!E185</f>
        <v>4.2200000000000006</v>
      </c>
      <c r="H19" s="41">
        <f>'1-4'!E217</f>
        <v>10.220000000000001</v>
      </c>
      <c r="I19" s="41">
        <f>'1-4'!E248</f>
        <v>7.62</v>
      </c>
      <c r="J19" s="41">
        <f>'1-4'!E282</f>
        <v>11.83</v>
      </c>
      <c r="K19" s="41">
        <f>'1-4'!E314</f>
        <v>12.82</v>
      </c>
      <c r="L19" s="41">
        <f>'1-4'!E345</f>
        <v>7.5200000000000005</v>
      </c>
      <c r="M19" s="41">
        <f>'1-4'!E377</f>
        <v>4.1000000000000005</v>
      </c>
      <c r="N19" s="46">
        <f t="shared" si="0"/>
        <v>8.8883333333333319</v>
      </c>
    </row>
    <row r="20" spans="1:16" x14ac:dyDescent="0.2">
      <c r="A20" s="44" t="s">
        <v>60</v>
      </c>
      <c r="B20" s="41">
        <f>'1-4'!F25</f>
        <v>72.94</v>
      </c>
      <c r="C20" s="41">
        <f>'1-4'!F58</f>
        <v>51.52</v>
      </c>
      <c r="D20" s="41">
        <f>'1-4'!F90</f>
        <v>66.400000000000006</v>
      </c>
      <c r="E20" s="41">
        <f>'1-4'!F122</f>
        <v>70.680000000000007</v>
      </c>
      <c r="F20" s="41">
        <f>'1-4'!F154</f>
        <v>53.980000000000004</v>
      </c>
      <c r="G20" s="41">
        <f>'1-4'!F185</f>
        <v>60.080000000000005</v>
      </c>
      <c r="H20" s="41">
        <f>'1-4'!F217</f>
        <v>62.28</v>
      </c>
      <c r="I20" s="41">
        <f>'1-4'!F248</f>
        <v>70.680000000000007</v>
      </c>
      <c r="J20" s="41">
        <f>'1-4'!F282</f>
        <v>58.88</v>
      </c>
      <c r="K20" s="41">
        <f>'1-4'!F314</f>
        <v>60.28</v>
      </c>
      <c r="L20" s="41">
        <f>'1-4'!F345</f>
        <v>70.400000000000006</v>
      </c>
      <c r="M20" s="41">
        <f>'1-4'!F377</f>
        <v>71.300000000000011</v>
      </c>
      <c r="N20" s="46">
        <f t="shared" si="0"/>
        <v>64.118333333333339</v>
      </c>
    </row>
    <row r="21" spans="1:16" x14ac:dyDescent="0.2">
      <c r="A21" s="44" t="s">
        <v>61</v>
      </c>
      <c r="B21" s="41">
        <f>'1-4'!G25</f>
        <v>434.75</v>
      </c>
      <c r="C21" s="41">
        <f>'1-4'!G58</f>
        <v>370.97</v>
      </c>
      <c r="D21" s="41">
        <f>'1-4'!G90</f>
        <v>374.5</v>
      </c>
      <c r="E21" s="41">
        <f>'1-4'!G122</f>
        <v>404</v>
      </c>
      <c r="F21" s="41">
        <f>'1-4'!G154</f>
        <v>382.72</v>
      </c>
      <c r="G21" s="41">
        <f>'1-4'!G185</f>
        <v>350</v>
      </c>
      <c r="H21" s="41">
        <f>'1-4'!G217</f>
        <v>410</v>
      </c>
      <c r="I21" s="41">
        <f>'1-4'!G248</f>
        <v>404</v>
      </c>
      <c r="J21" s="41">
        <f>'1-4'!G282</f>
        <v>418.57</v>
      </c>
      <c r="K21" s="41">
        <f>'1-4'!G314</f>
        <v>420</v>
      </c>
      <c r="L21" s="41">
        <f>'1-4'!G345</f>
        <v>405.3</v>
      </c>
      <c r="M21" s="41">
        <f>'1-4'!G377</f>
        <v>398</v>
      </c>
      <c r="N21" s="46">
        <f t="shared" si="0"/>
        <v>397.73416666666668</v>
      </c>
      <c r="O21" s="58">
        <f>N21*100/1645</f>
        <v>24.178368794326243</v>
      </c>
      <c r="P21" t="s">
        <v>87</v>
      </c>
    </row>
    <row r="22" spans="1:16" ht="25.5" x14ac:dyDescent="0.2">
      <c r="A22" s="44"/>
      <c r="B22" s="55" t="s">
        <v>86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  <c r="N22" s="47" t="s">
        <v>57</v>
      </c>
    </row>
    <row r="23" spans="1:16" x14ac:dyDescent="0.2">
      <c r="A23" s="44"/>
      <c r="B23" s="37">
        <v>1</v>
      </c>
      <c r="C23" s="37">
        <v>2</v>
      </c>
      <c r="D23" s="37">
        <v>3</v>
      </c>
      <c r="E23" s="37">
        <v>4</v>
      </c>
      <c r="F23" s="37">
        <v>5</v>
      </c>
      <c r="G23" s="37">
        <v>6</v>
      </c>
      <c r="H23" s="37">
        <v>7</v>
      </c>
      <c r="I23" s="37">
        <v>8</v>
      </c>
      <c r="J23" s="37">
        <v>9</v>
      </c>
      <c r="K23" s="37">
        <v>10</v>
      </c>
      <c r="L23" s="37">
        <v>11</v>
      </c>
      <c r="M23" s="37">
        <v>12</v>
      </c>
      <c r="N23" s="45"/>
    </row>
    <row r="24" spans="1:16" x14ac:dyDescent="0.2">
      <c r="A24" s="44" t="s">
        <v>58</v>
      </c>
      <c r="B24" s="41">
        <f>'1-4'!D29</f>
        <v>9.1</v>
      </c>
      <c r="C24" s="41">
        <f>'1-4'!D62</f>
        <v>9.4</v>
      </c>
      <c r="D24" s="41">
        <f>'1-4'!D94</f>
        <v>7.8</v>
      </c>
      <c r="E24" s="41">
        <f>'1-4'!D126</f>
        <v>9.1</v>
      </c>
      <c r="F24" s="41">
        <f>'1-4'!D158</f>
        <v>9.4</v>
      </c>
      <c r="G24" s="41">
        <f>'1-4'!D189</f>
        <v>6.8</v>
      </c>
      <c r="H24" s="41">
        <f>'1-4'!D221</f>
        <v>9.1</v>
      </c>
      <c r="I24" s="41">
        <f>'1-4'!D252</f>
        <v>9.4</v>
      </c>
      <c r="J24" s="41">
        <f>'1-4'!D286</f>
        <v>7.8</v>
      </c>
      <c r="K24" s="41">
        <f>'1-4'!D318</f>
        <v>9.1</v>
      </c>
      <c r="L24" s="41">
        <f>'1-4'!D349</f>
        <v>9.4</v>
      </c>
      <c r="M24" s="41">
        <f>'1-4'!D381</f>
        <v>7.8</v>
      </c>
      <c r="N24" s="46">
        <f>SUM(B24:M24)/12</f>
        <v>8.6833333333333318</v>
      </c>
    </row>
    <row r="25" spans="1:16" x14ac:dyDescent="0.2">
      <c r="A25" s="44" t="s">
        <v>59</v>
      </c>
      <c r="B25" s="41">
        <f>'1-4'!E29</f>
        <v>8.9600000000000009</v>
      </c>
      <c r="C25" s="41">
        <f>'1-4'!E62</f>
        <v>8.44</v>
      </c>
      <c r="D25" s="41">
        <f>'1-4'!E94</f>
        <v>11.8</v>
      </c>
      <c r="E25" s="41">
        <f>'1-4'!E126</f>
        <v>8.9600000000000009</v>
      </c>
      <c r="F25" s="41">
        <f>'1-4'!E158</f>
        <v>8.44</v>
      </c>
      <c r="G25" s="41">
        <f>'1-4'!E189</f>
        <v>11</v>
      </c>
      <c r="H25" s="41">
        <f>'1-4'!E221</f>
        <v>8.9600000000000009</v>
      </c>
      <c r="I25" s="41">
        <f>'1-4'!E252</f>
        <v>8.44</v>
      </c>
      <c r="J25" s="41">
        <f>'1-4'!E286</f>
        <v>11.8</v>
      </c>
      <c r="K25" s="41">
        <f>'1-4'!E318</f>
        <v>8.9600000000000009</v>
      </c>
      <c r="L25" s="41">
        <f>'1-4'!E349</f>
        <v>8.44</v>
      </c>
      <c r="M25" s="41">
        <f>'1-4'!E381</f>
        <v>11.8</v>
      </c>
      <c r="N25" s="46">
        <f>SUM(B25:M25)/12</f>
        <v>9.6666666666666661</v>
      </c>
    </row>
    <row r="26" spans="1:16" x14ac:dyDescent="0.2">
      <c r="A26" s="44" t="s">
        <v>60</v>
      </c>
      <c r="B26" s="41">
        <f>'1-4'!F29</f>
        <v>31.76</v>
      </c>
      <c r="C26" s="41">
        <f>'1-4'!F62</f>
        <v>35.239999999999995</v>
      </c>
      <c r="D26" s="41">
        <f>'1-4'!F94</f>
        <v>36.4</v>
      </c>
      <c r="E26" s="41">
        <f>'1-4'!F126</f>
        <v>31.76</v>
      </c>
      <c r="F26" s="41">
        <f>'1-4'!F158</f>
        <v>35.239999999999995</v>
      </c>
      <c r="G26" s="41">
        <f>'1-4'!F189</f>
        <v>28</v>
      </c>
      <c r="H26" s="41">
        <f>'1-4'!F221</f>
        <v>31.76</v>
      </c>
      <c r="I26" s="41">
        <f>'1-4'!F252</f>
        <v>35.239999999999995</v>
      </c>
      <c r="J26" s="41">
        <f>'1-4'!F286</f>
        <v>36.4</v>
      </c>
      <c r="K26" s="41">
        <f>'1-4'!F318</f>
        <v>31.76</v>
      </c>
      <c r="L26" s="41">
        <f>'1-4'!F349</f>
        <v>35.239999999999995</v>
      </c>
      <c r="M26" s="41">
        <f>'1-4'!F381</f>
        <v>36.4</v>
      </c>
      <c r="N26" s="46">
        <f>SUM(B26:M26)/12</f>
        <v>33.766666666666659</v>
      </c>
    </row>
    <row r="27" spans="1:16" ht="13.5" thickBot="1" x14ac:dyDescent="0.25">
      <c r="A27" s="48" t="s">
        <v>61</v>
      </c>
      <c r="B27" s="49">
        <f>'1-4'!G29</f>
        <v>244</v>
      </c>
      <c r="C27" s="49">
        <f>'1-4'!G62</f>
        <v>254</v>
      </c>
      <c r="D27" s="49">
        <f>'1-4'!G94</f>
        <v>282.39999999999998</v>
      </c>
      <c r="E27" s="49">
        <f>'1-4'!G126</f>
        <v>244</v>
      </c>
      <c r="F27" s="49">
        <f>'1-4'!G158</f>
        <v>254</v>
      </c>
      <c r="G27" s="49">
        <f>'1-4'!G189</f>
        <v>240</v>
      </c>
      <c r="H27" s="49">
        <f>'1-4'!G221</f>
        <v>244</v>
      </c>
      <c r="I27" s="49">
        <f>'1-4'!G252</f>
        <v>254</v>
      </c>
      <c r="J27" s="49">
        <f>'1-4'!G286</f>
        <v>282.39999999999998</v>
      </c>
      <c r="K27" s="49">
        <f>'1-4'!G318</f>
        <v>244</v>
      </c>
      <c r="L27" s="49">
        <f>'1-4'!G349</f>
        <v>254</v>
      </c>
      <c r="M27" s="49">
        <f>'1-4'!G381</f>
        <v>282.39999999999998</v>
      </c>
      <c r="N27" s="50">
        <f>SUM(B27:M27)/12</f>
        <v>256.60000000000002</v>
      </c>
      <c r="O27" s="58">
        <f>N27*100/1645</f>
        <v>15.598784194528877</v>
      </c>
      <c r="P27" t="s">
        <v>87</v>
      </c>
    </row>
    <row r="28" spans="1:16" ht="13.5" thickTop="1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6" x14ac:dyDescent="0.2">
      <c r="A29" s="44"/>
      <c r="B29" s="37">
        <v>1</v>
      </c>
      <c r="C29" s="37">
        <v>2</v>
      </c>
      <c r="D29" s="37">
        <v>3</v>
      </c>
      <c r="E29" s="37">
        <v>4</v>
      </c>
      <c r="F29" s="37">
        <v>5</v>
      </c>
      <c r="G29" s="37">
        <v>6</v>
      </c>
      <c r="H29" s="37">
        <v>7</v>
      </c>
      <c r="I29" s="37">
        <v>8</v>
      </c>
      <c r="J29" s="37">
        <v>9</v>
      </c>
      <c r="K29" s="37">
        <v>10</v>
      </c>
      <c r="L29" s="37">
        <v>11</v>
      </c>
      <c r="M29" s="37">
        <v>12</v>
      </c>
      <c r="N29" s="45"/>
    </row>
    <row r="30" spans="1:16" x14ac:dyDescent="0.2">
      <c r="A30" s="44" t="s">
        <v>58</v>
      </c>
      <c r="B30" s="41">
        <f t="shared" ref="B30:M30" si="1">B6+B12+B18+B24</f>
        <v>55.5</v>
      </c>
      <c r="C30" s="41">
        <f t="shared" si="1"/>
        <v>56.024999999999999</v>
      </c>
      <c r="D30" s="41">
        <f t="shared" si="1"/>
        <v>66.94</v>
      </c>
      <c r="E30" s="41">
        <f t="shared" si="1"/>
        <v>59</v>
      </c>
      <c r="F30" s="41">
        <f t="shared" si="1"/>
        <v>60.564999999999998</v>
      </c>
      <c r="G30" s="41">
        <f t="shared" si="1"/>
        <v>55.64</v>
      </c>
      <c r="H30" s="41">
        <f t="shared" si="1"/>
        <v>66.05</v>
      </c>
      <c r="I30" s="41">
        <f t="shared" si="1"/>
        <v>54.905000000000001</v>
      </c>
      <c r="J30" s="41">
        <f t="shared" si="1"/>
        <v>64.86</v>
      </c>
      <c r="K30" s="41">
        <f t="shared" si="1"/>
        <v>65.539999999999992</v>
      </c>
      <c r="L30" s="41">
        <f t="shared" si="1"/>
        <v>58.839999999999996</v>
      </c>
      <c r="M30" s="41">
        <f t="shared" si="1"/>
        <v>64.400000000000006</v>
      </c>
      <c r="N30" s="46">
        <f>SUM(B30:M30)/12</f>
        <v>60.688749999999999</v>
      </c>
      <c r="O30">
        <v>54</v>
      </c>
    </row>
    <row r="31" spans="1:16" x14ac:dyDescent="0.2">
      <c r="A31" s="44" t="s">
        <v>59</v>
      </c>
      <c r="B31" s="41">
        <f t="shared" ref="B31:M31" si="2">B7+B13+B19+B25</f>
        <v>55.82</v>
      </c>
      <c r="C31" s="41">
        <f t="shared" si="2"/>
        <v>49.574999999999996</v>
      </c>
      <c r="D31" s="41">
        <f t="shared" si="2"/>
        <v>48.09</v>
      </c>
      <c r="E31" s="41">
        <f t="shared" si="2"/>
        <v>47.36</v>
      </c>
      <c r="F31" s="41">
        <f t="shared" si="2"/>
        <v>59.654999999999994</v>
      </c>
      <c r="G31" s="41">
        <f t="shared" si="2"/>
        <v>45.82</v>
      </c>
      <c r="H31" s="41">
        <f t="shared" si="2"/>
        <v>59.2</v>
      </c>
      <c r="I31" s="41">
        <f t="shared" si="2"/>
        <v>53.804999999999993</v>
      </c>
      <c r="J31" s="41">
        <f t="shared" si="2"/>
        <v>43.730000000000004</v>
      </c>
      <c r="K31" s="41">
        <f t="shared" si="2"/>
        <v>60.56</v>
      </c>
      <c r="L31" s="41">
        <f t="shared" si="2"/>
        <v>55.61</v>
      </c>
      <c r="M31" s="41">
        <f t="shared" si="2"/>
        <v>46.2</v>
      </c>
      <c r="N31" s="46">
        <f>SUM(B31:M31)/12</f>
        <v>52.118750000000006</v>
      </c>
      <c r="O31">
        <v>55</v>
      </c>
    </row>
    <row r="32" spans="1:16" x14ac:dyDescent="0.2">
      <c r="A32" s="44" t="s">
        <v>60</v>
      </c>
      <c r="B32" s="41">
        <f t="shared" ref="B32:M32" si="3">B8+B14+B20+B26</f>
        <v>205.6</v>
      </c>
      <c r="C32" s="41">
        <f t="shared" si="3"/>
        <v>192.39999999999998</v>
      </c>
      <c r="D32" s="41">
        <f t="shared" si="3"/>
        <v>239.95999999999998</v>
      </c>
      <c r="E32" s="41">
        <f t="shared" si="3"/>
        <v>213.36</v>
      </c>
      <c r="F32" s="41">
        <f t="shared" si="3"/>
        <v>187.39999999999998</v>
      </c>
      <c r="G32" s="41">
        <f t="shared" si="3"/>
        <v>229.48</v>
      </c>
      <c r="H32" s="41">
        <f t="shared" si="3"/>
        <v>198.42999999999998</v>
      </c>
      <c r="I32" s="41">
        <f t="shared" si="3"/>
        <v>212.04000000000002</v>
      </c>
      <c r="J32" s="41">
        <f t="shared" si="3"/>
        <v>249.38000000000002</v>
      </c>
      <c r="K32" s="41">
        <f t="shared" si="3"/>
        <v>193.48000000000002</v>
      </c>
      <c r="L32" s="41">
        <f t="shared" si="3"/>
        <v>241.3</v>
      </c>
      <c r="M32" s="41">
        <f t="shared" si="3"/>
        <v>232.3</v>
      </c>
      <c r="N32" s="46">
        <f>SUM(B32:M32)/12</f>
        <v>216.26083333333338</v>
      </c>
      <c r="O32">
        <v>234</v>
      </c>
    </row>
    <row r="33" spans="1:16" ht="13.5" thickBot="1" x14ac:dyDescent="0.25">
      <c r="A33" s="48" t="s">
        <v>61</v>
      </c>
      <c r="B33" s="49">
        <f t="shared" ref="B33:M33" si="4">B9+B15+B21+B27</f>
        <v>1539.25</v>
      </c>
      <c r="C33" s="49">
        <f t="shared" si="4"/>
        <v>1528.02</v>
      </c>
      <c r="D33" s="49">
        <f t="shared" si="4"/>
        <v>1679.4</v>
      </c>
      <c r="E33" s="49">
        <f t="shared" si="4"/>
        <v>1548.9</v>
      </c>
      <c r="F33" s="49">
        <f t="shared" si="4"/>
        <v>1592.72</v>
      </c>
      <c r="G33" s="49">
        <f t="shared" si="4"/>
        <v>1578.15</v>
      </c>
      <c r="H33" s="49">
        <f t="shared" si="4"/>
        <v>1609.6</v>
      </c>
      <c r="I33" s="49">
        <f t="shared" si="4"/>
        <v>1581.15</v>
      </c>
      <c r="J33" s="49">
        <f t="shared" si="4"/>
        <v>1685.17</v>
      </c>
      <c r="K33" s="49">
        <f t="shared" si="4"/>
        <v>1570.6</v>
      </c>
      <c r="L33" s="49">
        <f t="shared" si="4"/>
        <v>1732.87</v>
      </c>
      <c r="M33" s="49">
        <f t="shared" si="4"/>
        <v>1621.4</v>
      </c>
      <c r="N33" s="50">
        <f>SUM(B33:M33)/12</f>
        <v>1605.6025000000002</v>
      </c>
      <c r="O33" s="58">
        <v>1645</v>
      </c>
    </row>
    <row r="34" spans="1:16" ht="13.5" thickTop="1" x14ac:dyDescent="0.2">
      <c r="A34" s="108"/>
      <c r="B34" s="109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1"/>
      <c r="N34" s="112"/>
      <c r="O34" s="58"/>
    </row>
    <row r="35" spans="1:16" x14ac:dyDescent="0.2">
      <c r="A35" s="108"/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1"/>
      <c r="N35" s="112"/>
      <c r="O35" s="58"/>
    </row>
    <row r="36" spans="1:16" ht="13.5" thickBot="1" x14ac:dyDescent="0.25">
      <c r="A36" s="108"/>
      <c r="B36" s="109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1"/>
      <c r="N36" s="112"/>
      <c r="O36" s="58"/>
    </row>
    <row r="37" spans="1:16" ht="26.25" thickTop="1" x14ac:dyDescent="0.2">
      <c r="A37" s="42"/>
      <c r="B37" s="52" t="s">
        <v>90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4"/>
      <c r="N37" s="43" t="s">
        <v>57</v>
      </c>
    </row>
    <row r="38" spans="1:16" x14ac:dyDescent="0.2">
      <c r="A38" s="44"/>
      <c r="B38" s="37">
        <v>1</v>
      </c>
      <c r="C38" s="37">
        <v>2</v>
      </c>
      <c r="D38" s="37">
        <v>3</v>
      </c>
      <c r="E38" s="37">
        <v>4</v>
      </c>
      <c r="F38" s="37">
        <v>5</v>
      </c>
      <c r="G38" s="37">
        <v>6</v>
      </c>
      <c r="H38" s="37">
        <v>7</v>
      </c>
      <c r="I38" s="37">
        <v>8</v>
      </c>
      <c r="J38" s="37">
        <v>9</v>
      </c>
      <c r="K38" s="37">
        <v>10</v>
      </c>
      <c r="L38" s="37">
        <v>11</v>
      </c>
      <c r="M38" s="37">
        <v>12</v>
      </c>
      <c r="N38" s="45"/>
    </row>
    <row r="39" spans="1:16" x14ac:dyDescent="0.2">
      <c r="A39" s="44" t="s">
        <v>58</v>
      </c>
      <c r="B39" s="41">
        <f>'5-11'!D12</f>
        <v>14.760000000000002</v>
      </c>
      <c r="C39" s="41">
        <f>'5-11'!D43</f>
        <v>14.66</v>
      </c>
      <c r="D39" s="41">
        <f>'5-11'!D75</f>
        <v>16.899999999999999</v>
      </c>
      <c r="E39" s="41">
        <f>'5-11'!D107</f>
        <v>16.059999999999999</v>
      </c>
      <c r="F39" s="41">
        <f>'5-11'!D138</f>
        <v>14.459999999999997</v>
      </c>
      <c r="G39" s="41">
        <f>'5-11'!D170</f>
        <v>14.760000000000002</v>
      </c>
      <c r="H39" s="41">
        <f>'5-11'!D203</f>
        <v>18.16</v>
      </c>
      <c r="I39" s="41">
        <f>'5-11'!D235</f>
        <v>11.904999999999999</v>
      </c>
      <c r="J39" s="41">
        <f>'5-11'!D267</f>
        <v>23</v>
      </c>
      <c r="K39" s="41">
        <f>'5-11'!D301</f>
        <v>21.599999999999998</v>
      </c>
      <c r="L39" s="41">
        <f>'5-11'!D334</f>
        <v>19.25</v>
      </c>
      <c r="M39" s="41">
        <f>'5-11'!D364</f>
        <v>16.54</v>
      </c>
      <c r="N39" s="46">
        <f>SUM(B39:M39)/12</f>
        <v>16.837916666666665</v>
      </c>
    </row>
    <row r="40" spans="1:16" x14ac:dyDescent="0.2">
      <c r="A40" s="44" t="s">
        <v>59</v>
      </c>
      <c r="B40" s="41">
        <f>'5-11'!E12</f>
        <v>15.28</v>
      </c>
      <c r="C40" s="41">
        <f>'5-11'!E43</f>
        <v>9.48</v>
      </c>
      <c r="D40" s="41">
        <f>'5-11'!E75</f>
        <v>11.600000000000001</v>
      </c>
      <c r="E40" s="41">
        <f>'5-11'!E107</f>
        <v>12.51</v>
      </c>
      <c r="F40" s="41">
        <f>'5-11'!E138</f>
        <v>9.48</v>
      </c>
      <c r="G40" s="41">
        <f>'5-11'!E170</f>
        <v>13.98</v>
      </c>
      <c r="H40" s="41">
        <f>'5-11'!E203</f>
        <v>15.88</v>
      </c>
      <c r="I40" s="41">
        <f>'5-11'!E235</f>
        <v>12.045</v>
      </c>
      <c r="J40" s="41">
        <f>'5-11'!E267</f>
        <v>6.7799999999999994</v>
      </c>
      <c r="K40" s="41">
        <f>'5-11'!E301</f>
        <v>19.12</v>
      </c>
      <c r="L40" s="41">
        <f>'5-11'!E334</f>
        <v>13.03</v>
      </c>
      <c r="M40" s="41">
        <f>'5-11'!E364</f>
        <v>11.620000000000001</v>
      </c>
      <c r="N40" s="46">
        <f>SUM(B40:M40)/12</f>
        <v>12.567083333333334</v>
      </c>
    </row>
    <row r="41" spans="1:16" x14ac:dyDescent="0.2">
      <c r="A41" s="44" t="s">
        <v>60</v>
      </c>
      <c r="B41" s="41">
        <f>'5-11'!F12</f>
        <v>42.92</v>
      </c>
      <c r="C41" s="41">
        <f>'5-11'!F43</f>
        <v>51.84</v>
      </c>
      <c r="D41" s="41">
        <f>'5-11'!F75</f>
        <v>81</v>
      </c>
      <c r="E41" s="41">
        <f>'5-11'!F107</f>
        <v>38.85</v>
      </c>
      <c r="F41" s="41">
        <f>'5-11'!F138</f>
        <v>42.72</v>
      </c>
      <c r="G41" s="41">
        <f>'5-11'!F170</f>
        <v>87.61999999999999</v>
      </c>
      <c r="H41" s="41">
        <f>'5-11'!F203</f>
        <v>44.72</v>
      </c>
      <c r="I41" s="41">
        <f>'5-11'!F235</f>
        <v>62.78</v>
      </c>
      <c r="J41" s="41">
        <f>'5-11'!F267</f>
        <v>81.820000000000007</v>
      </c>
      <c r="K41" s="41">
        <f>'5-11'!F301</f>
        <v>51.599999999999994</v>
      </c>
      <c r="L41" s="41">
        <f>'5-11'!F334</f>
        <v>71.19</v>
      </c>
      <c r="M41" s="41">
        <f>'5-11'!F364</f>
        <v>73.88</v>
      </c>
      <c r="N41" s="46">
        <f>SUM(B41:M41)/12</f>
        <v>60.911666666666662</v>
      </c>
    </row>
    <row r="42" spans="1:16" x14ac:dyDescent="0.2">
      <c r="A42" s="44" t="s">
        <v>61</v>
      </c>
      <c r="B42" s="41">
        <f>'5-11'!G12</f>
        <v>350</v>
      </c>
      <c r="C42" s="41">
        <f>'5-11'!G43</f>
        <v>457.3</v>
      </c>
      <c r="D42" s="41">
        <f>'5-11'!G75</f>
        <v>499.5</v>
      </c>
      <c r="E42" s="41">
        <f>'5-11'!G107</f>
        <v>348.7</v>
      </c>
      <c r="F42" s="41">
        <f>'5-11'!G138</f>
        <v>418</v>
      </c>
      <c r="G42" s="41">
        <f>'5-11'!G170</f>
        <v>538.4</v>
      </c>
      <c r="H42" s="41">
        <f>'5-11'!G203</f>
        <v>391.8</v>
      </c>
      <c r="I42" s="41">
        <f>'5-11'!G235</f>
        <v>404.4</v>
      </c>
      <c r="J42" s="41">
        <f>'5-11'!G267</f>
        <v>474.2</v>
      </c>
      <c r="K42" s="41">
        <f>'5-11'!G301</f>
        <v>463.7</v>
      </c>
      <c r="L42" s="41">
        <f>'5-11'!G334</f>
        <v>481.07</v>
      </c>
      <c r="M42" s="41">
        <f>'5-11'!G364</f>
        <v>476</v>
      </c>
      <c r="N42" s="46">
        <f>SUM(B42:M42)/12</f>
        <v>441.92249999999996</v>
      </c>
      <c r="O42" s="28">
        <f>N42*100/1899</f>
        <v>23.271327014218006</v>
      </c>
      <c r="P42" t="s">
        <v>87</v>
      </c>
    </row>
    <row r="43" spans="1:16" ht="25.5" x14ac:dyDescent="0.2">
      <c r="A43" s="44"/>
      <c r="B43" s="55" t="s">
        <v>91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7"/>
      <c r="N43" s="47" t="s">
        <v>57</v>
      </c>
    </row>
    <row r="44" spans="1:16" x14ac:dyDescent="0.2">
      <c r="A44" s="44"/>
      <c r="B44" s="37">
        <v>1</v>
      </c>
      <c r="C44" s="37">
        <v>2</v>
      </c>
      <c r="D44" s="37">
        <v>3</v>
      </c>
      <c r="E44" s="37">
        <v>4</v>
      </c>
      <c r="F44" s="37">
        <v>5</v>
      </c>
      <c r="G44" s="37">
        <v>6</v>
      </c>
      <c r="H44" s="37">
        <v>7</v>
      </c>
      <c r="I44" s="37">
        <v>8</v>
      </c>
      <c r="J44" s="37">
        <v>9</v>
      </c>
      <c r="K44" s="37">
        <v>10</v>
      </c>
      <c r="L44" s="37">
        <v>11</v>
      </c>
      <c r="M44" s="37">
        <v>12</v>
      </c>
      <c r="N44" s="45"/>
    </row>
    <row r="45" spans="1:16" x14ac:dyDescent="0.2">
      <c r="A45" s="44" t="s">
        <v>58</v>
      </c>
      <c r="B45" s="41">
        <f>'5-11'!D19</f>
        <v>26.14</v>
      </c>
      <c r="C45" s="41">
        <f>'5-11'!D51</f>
        <v>24.619999999999997</v>
      </c>
      <c r="D45" s="41">
        <f>'5-11'!D83</f>
        <v>32.43</v>
      </c>
      <c r="E45" s="41">
        <f>'5-11'!D115</f>
        <v>26.759999999999998</v>
      </c>
      <c r="F45" s="41">
        <f>'5-11'!D146</f>
        <v>29.3</v>
      </c>
      <c r="G45" s="41">
        <f>'5-11'!D179</f>
        <v>26.22</v>
      </c>
      <c r="H45" s="41">
        <f>'5-11'!D211</f>
        <v>31.66</v>
      </c>
      <c r="I45" s="41">
        <f>'5-11'!D243</f>
        <v>28.65</v>
      </c>
      <c r="J45" s="41">
        <f>'5-11'!D276</f>
        <v>24.96</v>
      </c>
      <c r="K45" s="41">
        <f>'5-11'!D309</f>
        <v>23.3</v>
      </c>
      <c r="L45" s="41">
        <f>'5-11'!D341</f>
        <v>28.46</v>
      </c>
      <c r="M45" s="41">
        <f>'5-11'!D372</f>
        <v>29.75</v>
      </c>
      <c r="N45" s="46">
        <f>SUM(B45:M45)/12</f>
        <v>27.6875</v>
      </c>
    </row>
    <row r="46" spans="1:16" x14ac:dyDescent="0.2">
      <c r="A46" s="44" t="s">
        <v>59</v>
      </c>
      <c r="B46" s="41">
        <f>'5-11'!E19</f>
        <v>28.919999999999998</v>
      </c>
      <c r="C46" s="41">
        <f>'5-11'!E51</f>
        <v>20.159999999999997</v>
      </c>
      <c r="D46" s="41">
        <f>'5-11'!E83</f>
        <v>26.800000000000004</v>
      </c>
      <c r="E46" s="41">
        <f>'5-11'!E115</f>
        <v>22.38</v>
      </c>
      <c r="F46" s="41">
        <f>'5-11'!E146</f>
        <v>31.839999999999996</v>
      </c>
      <c r="G46" s="41">
        <f>'5-11'!E179</f>
        <v>17.639999999999997</v>
      </c>
      <c r="H46" s="41">
        <f>'5-11'!E211</f>
        <v>28.53</v>
      </c>
      <c r="I46" s="41">
        <f>'5-11'!E243</f>
        <v>31.19</v>
      </c>
      <c r="J46" s="41">
        <f>'5-11'!E276</f>
        <v>13.58</v>
      </c>
      <c r="K46" s="41">
        <f>'5-11'!E309</f>
        <v>24.669999999999998</v>
      </c>
      <c r="L46" s="41">
        <f>'5-11'!E341</f>
        <v>32.58</v>
      </c>
      <c r="M46" s="41">
        <f>'5-11'!E372</f>
        <v>21.65</v>
      </c>
      <c r="N46" s="46">
        <f>SUM(B46:M46)/12</f>
        <v>24.994999999999994</v>
      </c>
    </row>
    <row r="47" spans="1:16" x14ac:dyDescent="0.2">
      <c r="A47" s="44" t="s">
        <v>60</v>
      </c>
      <c r="B47" s="41">
        <f>'5-11'!F19</f>
        <v>75.739999999999995</v>
      </c>
      <c r="C47" s="41">
        <f>'5-11'!F51</f>
        <v>81.34</v>
      </c>
      <c r="D47" s="41">
        <f>'5-11'!F83</f>
        <v>84.79</v>
      </c>
      <c r="E47" s="41">
        <f>'5-11'!F115</f>
        <v>95.719999999999985</v>
      </c>
      <c r="F47" s="41">
        <f>'5-11'!F146</f>
        <v>80.88</v>
      </c>
      <c r="G47" s="41">
        <f>'5-11'!F179</f>
        <v>88.779999999999987</v>
      </c>
      <c r="H47" s="41">
        <f>'5-11'!F211</f>
        <v>83.57</v>
      </c>
      <c r="I47" s="41">
        <f>'5-11'!F243</f>
        <v>64.17</v>
      </c>
      <c r="J47" s="41">
        <f>'5-11'!F276</f>
        <v>88.82</v>
      </c>
      <c r="K47" s="41">
        <f>'5-11'!F309</f>
        <v>79.31</v>
      </c>
      <c r="L47" s="41">
        <f>'5-11'!F341</f>
        <v>102.02</v>
      </c>
      <c r="M47" s="41">
        <f>'5-11'!F372</f>
        <v>73.95</v>
      </c>
      <c r="N47" s="46">
        <f>SUM(B47:M47)/12</f>
        <v>83.257499999999993</v>
      </c>
    </row>
    <row r="48" spans="1:16" x14ac:dyDescent="0.2">
      <c r="A48" s="44" t="s">
        <v>61</v>
      </c>
      <c r="B48" s="41">
        <f>'5-11'!G19</f>
        <v>649.4</v>
      </c>
      <c r="C48" s="41">
        <f>'5-11'!G51</f>
        <v>607.5</v>
      </c>
      <c r="D48" s="41">
        <f>'5-11'!G83</f>
        <v>725</v>
      </c>
      <c r="E48" s="41">
        <f>'5-11'!G115</f>
        <v>709</v>
      </c>
      <c r="F48" s="41">
        <f>'5-11'!G146</f>
        <v>705.8</v>
      </c>
      <c r="G48" s="41">
        <f>'5-11'!G179</f>
        <v>630.79999999999995</v>
      </c>
      <c r="H48" s="41">
        <f>'5-11'!G211</f>
        <v>732.1</v>
      </c>
      <c r="I48" s="41">
        <f>'5-11'!G243</f>
        <v>665.4</v>
      </c>
      <c r="J48" s="41">
        <f>'5-11'!G276</f>
        <v>610</v>
      </c>
      <c r="K48" s="41">
        <f>'5-11'!G309</f>
        <v>634.5</v>
      </c>
      <c r="L48" s="41">
        <f>'5-11'!G341</f>
        <v>836</v>
      </c>
      <c r="M48" s="41">
        <f>'5-11'!G372</f>
        <v>612</v>
      </c>
      <c r="N48" s="46">
        <f>SUM(B48:M48)/12</f>
        <v>676.45833333333337</v>
      </c>
      <c r="O48" s="58">
        <f>N48*100/1899</f>
        <v>35.621818500965425</v>
      </c>
      <c r="P48" t="s">
        <v>87</v>
      </c>
    </row>
    <row r="49" spans="1:16" ht="25.5" x14ac:dyDescent="0.2">
      <c r="A49" s="44"/>
      <c r="B49" s="55" t="s">
        <v>92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7"/>
      <c r="N49" s="47" t="s">
        <v>57</v>
      </c>
    </row>
    <row r="50" spans="1:16" x14ac:dyDescent="0.2">
      <c r="A50" s="44"/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>
        <v>10</v>
      </c>
      <c r="L50" s="37">
        <v>11</v>
      </c>
      <c r="M50" s="37">
        <v>12</v>
      </c>
      <c r="N50" s="45"/>
    </row>
    <row r="51" spans="1:16" x14ac:dyDescent="0.2">
      <c r="A51" s="44" t="s">
        <v>58</v>
      </c>
      <c r="B51" s="41">
        <f>'5-11'!D25</f>
        <v>12.86</v>
      </c>
      <c r="C51" s="41">
        <f>'5-11'!D58</f>
        <v>16.504999999999999</v>
      </c>
      <c r="D51" s="41">
        <f>'5-11'!D89</f>
        <v>18.96</v>
      </c>
      <c r="E51" s="41">
        <f>'5-11'!D121</f>
        <v>12.059999999999999</v>
      </c>
      <c r="F51" s="41">
        <f>'5-11'!D153</f>
        <v>16.504999999999999</v>
      </c>
      <c r="G51" s="41">
        <f>'5-11'!D185</f>
        <v>19.36</v>
      </c>
      <c r="H51" s="41">
        <f>'5-11'!D217</f>
        <v>17.66</v>
      </c>
      <c r="I51" s="41">
        <f>'5-11'!D249</f>
        <v>12.059999999999999</v>
      </c>
      <c r="J51" s="41">
        <f>'5-11'!D283</f>
        <v>18.839999999999996</v>
      </c>
      <c r="K51" s="41">
        <f>'5-11'!D316</f>
        <v>23.559999999999995</v>
      </c>
      <c r="L51" s="41">
        <f>'5-11'!D347</f>
        <v>11.66</v>
      </c>
      <c r="M51" s="41">
        <f>'5-11'!D379</f>
        <v>20.82</v>
      </c>
      <c r="N51" s="46">
        <f>SUM(B51:M51)/12</f>
        <v>16.737500000000001</v>
      </c>
    </row>
    <row r="52" spans="1:16" x14ac:dyDescent="0.2">
      <c r="A52" s="44" t="s">
        <v>59</v>
      </c>
      <c r="B52" s="41">
        <f>'5-11'!E25</f>
        <v>8.18</v>
      </c>
      <c r="C52" s="41">
        <f>'5-11'!E58</f>
        <v>15.455</v>
      </c>
      <c r="D52" s="41">
        <f>'5-11'!E89</f>
        <v>4.38</v>
      </c>
      <c r="E52" s="41">
        <f>'5-11'!E121</f>
        <v>7.7799999999999994</v>
      </c>
      <c r="F52" s="41">
        <f>'5-11'!E153</f>
        <v>15.455</v>
      </c>
      <c r="G52" s="41">
        <f>'5-11'!E185</f>
        <v>4.7799999999999994</v>
      </c>
      <c r="H52" s="41">
        <f>'5-11'!E217</f>
        <v>11.780000000000001</v>
      </c>
      <c r="I52" s="41">
        <f>'5-11'!E249</f>
        <v>7.7799999999999994</v>
      </c>
      <c r="J52" s="41">
        <f>'5-11'!E283</f>
        <v>12.469999999999999</v>
      </c>
      <c r="K52" s="41">
        <f>'5-11'!E316</f>
        <v>14.780000000000001</v>
      </c>
      <c r="L52" s="41">
        <f>'5-11'!E347</f>
        <v>7.68</v>
      </c>
      <c r="M52" s="41">
        <f>'5-11'!E379</f>
        <v>4.66</v>
      </c>
      <c r="N52" s="46">
        <f>SUM(B52:M52)/12</f>
        <v>9.5983333333333345</v>
      </c>
    </row>
    <row r="53" spans="1:16" x14ac:dyDescent="0.2">
      <c r="A53" s="44" t="s">
        <v>60</v>
      </c>
      <c r="B53" s="41">
        <f>'5-11'!F25</f>
        <v>80.319999999999993</v>
      </c>
      <c r="C53" s="41">
        <f>'5-11'!F58</f>
        <v>65.08</v>
      </c>
      <c r="D53" s="41">
        <f>'5-11'!F89</f>
        <v>60.42</v>
      </c>
      <c r="E53" s="41">
        <f>'5-11'!F121</f>
        <v>80.52</v>
      </c>
      <c r="F53" s="41">
        <f>'5-11'!F153</f>
        <v>65.08</v>
      </c>
      <c r="G53" s="41">
        <f>'5-11'!F185</f>
        <v>70.22</v>
      </c>
      <c r="H53" s="41">
        <f>'5-11'!F217</f>
        <v>78.92</v>
      </c>
      <c r="I53" s="41">
        <f>'5-11'!F249</f>
        <v>80.52</v>
      </c>
      <c r="J53" s="41">
        <f>'5-11'!F283</f>
        <v>65.44</v>
      </c>
      <c r="K53" s="41">
        <f>'5-11'!F316</f>
        <v>73.819999999999993</v>
      </c>
      <c r="L53" s="41">
        <f>'5-11'!F347</f>
        <v>80.239999999999995</v>
      </c>
      <c r="M53" s="41">
        <f>'5-11'!F379</f>
        <v>81.44</v>
      </c>
      <c r="N53" s="46">
        <f>SUM(B53:M53)/12</f>
        <v>73.501666666666665</v>
      </c>
    </row>
    <row r="54" spans="1:16" x14ac:dyDescent="0.2">
      <c r="A54" s="44" t="s">
        <v>61</v>
      </c>
      <c r="B54" s="41">
        <f>'5-11'!G25</f>
        <v>470</v>
      </c>
      <c r="C54" s="41">
        <f>'5-11'!G58</f>
        <v>444.97</v>
      </c>
      <c r="D54" s="41">
        <f>'5-11'!G89</f>
        <v>361</v>
      </c>
      <c r="E54" s="41">
        <f>'5-11'!G121</f>
        <v>451</v>
      </c>
      <c r="F54" s="41">
        <f>'5-11'!G153</f>
        <v>444.97</v>
      </c>
      <c r="G54" s="41">
        <f>'5-11'!G185</f>
        <v>408</v>
      </c>
      <c r="H54" s="41">
        <f>'5-11'!G217</f>
        <v>503</v>
      </c>
      <c r="I54" s="41">
        <f>'5-11'!G249</f>
        <v>451</v>
      </c>
      <c r="J54" s="41">
        <f>'5-11'!G283</f>
        <v>455.32</v>
      </c>
      <c r="K54" s="41">
        <f>'5-11'!G316</f>
        <v>504</v>
      </c>
      <c r="L54" s="41">
        <f>'5-11'!G347</f>
        <v>452.3</v>
      </c>
      <c r="M54" s="41">
        <f>'5-11'!G379</f>
        <v>456</v>
      </c>
      <c r="N54" s="46">
        <f>SUM(B54:M54)/12</f>
        <v>450.13000000000005</v>
      </c>
      <c r="O54" s="58">
        <f>N54*100/1899</f>
        <v>23.703528172722489</v>
      </c>
      <c r="P54" t="s">
        <v>87</v>
      </c>
    </row>
    <row r="55" spans="1:16" ht="25.5" x14ac:dyDescent="0.2">
      <c r="A55" s="44"/>
      <c r="B55" s="55" t="s">
        <v>93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7"/>
      <c r="N55" s="47" t="s">
        <v>57</v>
      </c>
    </row>
    <row r="56" spans="1:16" x14ac:dyDescent="0.2">
      <c r="A56" s="44"/>
      <c r="B56" s="37">
        <v>1</v>
      </c>
      <c r="C56" s="37">
        <v>2</v>
      </c>
      <c r="D56" s="37">
        <v>3</v>
      </c>
      <c r="E56" s="37">
        <v>4</v>
      </c>
      <c r="F56" s="37">
        <v>5</v>
      </c>
      <c r="G56" s="37">
        <v>6</v>
      </c>
      <c r="H56" s="37">
        <v>7</v>
      </c>
      <c r="I56" s="37">
        <v>8</v>
      </c>
      <c r="J56" s="37">
        <v>9</v>
      </c>
      <c r="K56" s="37">
        <v>10</v>
      </c>
      <c r="L56" s="37">
        <v>11</v>
      </c>
      <c r="M56" s="37">
        <v>12</v>
      </c>
      <c r="N56" s="45"/>
    </row>
    <row r="57" spans="1:16" x14ac:dyDescent="0.2">
      <c r="A57" s="44" t="s">
        <v>58</v>
      </c>
      <c r="B57" s="41">
        <f>'5-11'!D29</f>
        <v>9.1</v>
      </c>
      <c r="C57" s="41">
        <f>'5-11'!D62</f>
        <v>9.4</v>
      </c>
      <c r="D57" s="41">
        <f>'5-11'!D93</f>
        <v>7.8</v>
      </c>
      <c r="E57" s="41">
        <f>'5-11'!D125</f>
        <v>9.1</v>
      </c>
      <c r="F57" s="41">
        <f>'5-11'!D157</f>
        <v>9.4</v>
      </c>
      <c r="G57" s="41">
        <f>'5-11'!D189</f>
        <v>6.8</v>
      </c>
      <c r="H57" s="41">
        <f>'5-11'!D221</f>
        <v>9.1</v>
      </c>
      <c r="I57" s="41">
        <f>'5-11'!D253</f>
        <v>9.4</v>
      </c>
      <c r="J57" s="41">
        <f>'5-11'!D287</f>
        <v>7.8</v>
      </c>
      <c r="K57" s="41">
        <f>'5-11'!D320</f>
        <v>9.1</v>
      </c>
      <c r="L57" s="41">
        <f>'5-11'!D351</f>
        <v>9.4</v>
      </c>
      <c r="M57" s="41">
        <f>'5-11'!D383</f>
        <v>7.8</v>
      </c>
      <c r="N57" s="46">
        <f>SUM(B57:M57)/12</f>
        <v>8.6833333333333318</v>
      </c>
    </row>
    <row r="58" spans="1:16" x14ac:dyDescent="0.2">
      <c r="A58" s="44" t="s">
        <v>59</v>
      </c>
      <c r="B58" s="41">
        <f>'5-11'!E29</f>
        <v>8.9600000000000009</v>
      </c>
      <c r="C58" s="41">
        <f>'5-11'!E62</f>
        <v>8.44</v>
      </c>
      <c r="D58" s="41">
        <f>'5-11'!E93</f>
        <v>11.8</v>
      </c>
      <c r="E58" s="41">
        <f>'5-11'!E125</f>
        <v>8.9600000000000009</v>
      </c>
      <c r="F58" s="41">
        <f>'5-11'!E157</f>
        <v>8.44</v>
      </c>
      <c r="G58" s="41">
        <f>'5-11'!E189</f>
        <v>11</v>
      </c>
      <c r="H58" s="41">
        <f>'5-11'!E221</f>
        <v>8.9600000000000009</v>
      </c>
      <c r="I58" s="41">
        <f>'5-11'!E253</f>
        <v>8.44</v>
      </c>
      <c r="J58" s="41">
        <f>'5-11'!E287</f>
        <v>11.8</v>
      </c>
      <c r="K58" s="41">
        <f>'5-11'!E320</f>
        <v>8.9600000000000009</v>
      </c>
      <c r="L58" s="41">
        <f>'5-11'!E351</f>
        <v>8.44</v>
      </c>
      <c r="M58" s="41">
        <f>'5-11'!E383</f>
        <v>11.8</v>
      </c>
      <c r="N58" s="46">
        <f>SUM(B58:M58)/12</f>
        <v>9.6666666666666661</v>
      </c>
    </row>
    <row r="59" spans="1:16" x14ac:dyDescent="0.2">
      <c r="A59" s="44" t="s">
        <v>60</v>
      </c>
      <c r="B59" s="41">
        <f>'5-11'!F29</f>
        <v>31.76</v>
      </c>
      <c r="C59" s="41">
        <f>'5-11'!F62</f>
        <v>35.239999999999995</v>
      </c>
      <c r="D59" s="41">
        <f>'5-11'!F93</f>
        <v>36.4</v>
      </c>
      <c r="E59" s="41">
        <f>'5-11'!F125</f>
        <v>31.76</v>
      </c>
      <c r="F59" s="41">
        <f>'5-11'!F157</f>
        <v>35.239999999999995</v>
      </c>
      <c r="G59" s="41">
        <f>'5-11'!F189</f>
        <v>28</v>
      </c>
      <c r="H59" s="41">
        <f>'5-11'!F221</f>
        <v>31.76</v>
      </c>
      <c r="I59" s="41">
        <f>'5-11'!F253</f>
        <v>35.239999999999995</v>
      </c>
      <c r="J59" s="41">
        <f>'5-11'!F287</f>
        <v>36.4</v>
      </c>
      <c r="K59" s="41">
        <f>'5-11'!F320</f>
        <v>31.76</v>
      </c>
      <c r="L59" s="41">
        <f>'5-11'!F351</f>
        <v>35.239999999999995</v>
      </c>
      <c r="M59" s="41">
        <f>'5-11'!F383</f>
        <v>36.4</v>
      </c>
      <c r="N59" s="46">
        <f>SUM(B59:M59)/12</f>
        <v>33.766666666666659</v>
      </c>
    </row>
    <row r="60" spans="1:16" ht="13.5" thickBot="1" x14ac:dyDescent="0.25">
      <c r="A60" s="48" t="s">
        <v>61</v>
      </c>
      <c r="B60" s="49">
        <f>'5-11'!G29</f>
        <v>244</v>
      </c>
      <c r="C60" s="49">
        <f>'5-11'!G62</f>
        <v>254</v>
      </c>
      <c r="D60" s="49">
        <f>'5-11'!G93</f>
        <v>282.39999999999998</v>
      </c>
      <c r="E60" s="49">
        <f>'5-11'!G125</f>
        <v>244</v>
      </c>
      <c r="F60" s="49">
        <f>'5-11'!G157</f>
        <v>254</v>
      </c>
      <c r="G60" s="49">
        <f>'5-11'!G189</f>
        <v>240</v>
      </c>
      <c r="H60" s="49">
        <f>'5-11'!G221</f>
        <v>244</v>
      </c>
      <c r="I60" s="49">
        <f>'5-11'!G253</f>
        <v>254</v>
      </c>
      <c r="J60" s="49">
        <f>'5-11'!G287</f>
        <v>282.39999999999998</v>
      </c>
      <c r="K60" s="49">
        <f>'5-11'!G320</f>
        <v>244</v>
      </c>
      <c r="L60" s="49">
        <f>'5-11'!G351</f>
        <v>254</v>
      </c>
      <c r="M60" s="49">
        <f>'5-11'!G383</f>
        <v>282.39999999999998</v>
      </c>
      <c r="N60" s="50">
        <f>SUM(B60:M60)/12</f>
        <v>256.60000000000002</v>
      </c>
      <c r="O60" s="58">
        <f>N60*100/1899</f>
        <v>13.512374934175885</v>
      </c>
      <c r="P60" t="s">
        <v>87</v>
      </c>
    </row>
    <row r="61" spans="1:16" ht="13.5" thickTop="1" x14ac:dyDescent="0.2"/>
    <row r="62" spans="1:16" x14ac:dyDescent="0.2">
      <c r="A62" s="44"/>
      <c r="B62" s="37">
        <v>1</v>
      </c>
      <c r="C62" s="37">
        <v>2</v>
      </c>
      <c r="D62" s="37">
        <v>3</v>
      </c>
      <c r="E62" s="37">
        <v>4</v>
      </c>
      <c r="F62" s="37">
        <v>5</v>
      </c>
      <c r="G62" s="37">
        <v>6</v>
      </c>
      <c r="H62" s="37">
        <v>7</v>
      </c>
      <c r="I62" s="37">
        <v>8</v>
      </c>
      <c r="J62" s="37">
        <v>9</v>
      </c>
      <c r="K62" s="37">
        <v>10</v>
      </c>
      <c r="L62" s="37">
        <v>11</v>
      </c>
      <c r="M62" s="37">
        <v>12</v>
      </c>
      <c r="N62" s="45"/>
    </row>
    <row r="63" spans="1:16" x14ac:dyDescent="0.2">
      <c r="A63" s="44" t="s">
        <v>58</v>
      </c>
      <c r="B63" s="41">
        <f t="shared" ref="B63:M63" si="5">B39+B45+B51+B57</f>
        <v>62.860000000000007</v>
      </c>
      <c r="C63" s="41">
        <f t="shared" si="5"/>
        <v>65.185000000000002</v>
      </c>
      <c r="D63" s="41">
        <f t="shared" si="5"/>
        <v>76.089999999999989</v>
      </c>
      <c r="E63" s="41">
        <f t="shared" si="5"/>
        <v>63.98</v>
      </c>
      <c r="F63" s="41">
        <f t="shared" si="5"/>
        <v>69.665000000000006</v>
      </c>
      <c r="G63" s="41">
        <f t="shared" si="5"/>
        <v>67.14</v>
      </c>
      <c r="H63" s="41">
        <f t="shared" si="5"/>
        <v>76.58</v>
      </c>
      <c r="I63" s="41">
        <f t="shared" si="5"/>
        <v>62.014999999999993</v>
      </c>
      <c r="J63" s="41">
        <f t="shared" si="5"/>
        <v>74.599999999999994</v>
      </c>
      <c r="K63" s="41">
        <f t="shared" si="5"/>
        <v>77.559999999999988</v>
      </c>
      <c r="L63" s="41">
        <f t="shared" si="5"/>
        <v>68.77000000000001</v>
      </c>
      <c r="M63" s="41">
        <f t="shared" si="5"/>
        <v>74.91</v>
      </c>
      <c r="N63" s="46">
        <f>SUM(B63:M63)/12</f>
        <v>69.946249999999992</v>
      </c>
      <c r="O63">
        <v>63</v>
      </c>
    </row>
    <row r="64" spans="1:16" x14ac:dyDescent="0.2">
      <c r="A64" s="44" t="s">
        <v>59</v>
      </c>
      <c r="B64" s="41">
        <f t="shared" ref="B64:M64" si="6">B40+B46+B52+B58</f>
        <v>61.339999999999996</v>
      </c>
      <c r="C64" s="41">
        <f t="shared" si="6"/>
        <v>53.534999999999997</v>
      </c>
      <c r="D64" s="41">
        <f t="shared" si="6"/>
        <v>54.580000000000013</v>
      </c>
      <c r="E64" s="41">
        <f t="shared" si="6"/>
        <v>51.63</v>
      </c>
      <c r="F64" s="41">
        <f t="shared" si="6"/>
        <v>65.214999999999989</v>
      </c>
      <c r="G64" s="41">
        <f t="shared" si="6"/>
        <v>47.4</v>
      </c>
      <c r="H64" s="41">
        <f t="shared" si="6"/>
        <v>65.150000000000006</v>
      </c>
      <c r="I64" s="41">
        <f t="shared" si="6"/>
        <v>59.454999999999998</v>
      </c>
      <c r="J64" s="41">
        <f t="shared" si="6"/>
        <v>44.629999999999995</v>
      </c>
      <c r="K64" s="41">
        <f t="shared" si="6"/>
        <v>67.53</v>
      </c>
      <c r="L64" s="41">
        <f t="shared" si="6"/>
        <v>61.73</v>
      </c>
      <c r="M64" s="41">
        <f t="shared" si="6"/>
        <v>49.72999999999999</v>
      </c>
      <c r="N64" s="46">
        <f>SUM(B64:M64)/12</f>
        <v>56.827083333333341</v>
      </c>
      <c r="O64">
        <v>64</v>
      </c>
    </row>
    <row r="65" spans="1:15" x14ac:dyDescent="0.2">
      <c r="A65" s="44" t="s">
        <v>60</v>
      </c>
      <c r="B65" s="41">
        <f t="shared" ref="B65:M65" si="7">B41+B47+B53+B59</f>
        <v>230.73999999999998</v>
      </c>
      <c r="C65" s="41">
        <f t="shared" si="7"/>
        <v>233.5</v>
      </c>
      <c r="D65" s="41">
        <f t="shared" si="7"/>
        <v>262.61</v>
      </c>
      <c r="E65" s="41">
        <f t="shared" si="7"/>
        <v>246.84999999999997</v>
      </c>
      <c r="F65" s="41">
        <f t="shared" si="7"/>
        <v>223.92000000000002</v>
      </c>
      <c r="G65" s="41">
        <f t="shared" si="7"/>
        <v>274.62</v>
      </c>
      <c r="H65" s="41">
        <f t="shared" si="7"/>
        <v>238.96999999999997</v>
      </c>
      <c r="I65" s="41">
        <f t="shared" si="7"/>
        <v>242.70999999999998</v>
      </c>
      <c r="J65" s="41">
        <f t="shared" si="7"/>
        <v>272.47999999999996</v>
      </c>
      <c r="K65" s="41">
        <f t="shared" si="7"/>
        <v>236.48999999999998</v>
      </c>
      <c r="L65" s="41">
        <f t="shared" si="7"/>
        <v>288.69</v>
      </c>
      <c r="M65" s="41">
        <f t="shared" si="7"/>
        <v>265.66999999999996</v>
      </c>
      <c r="N65" s="46">
        <f>SUM(B65:M65)/12</f>
        <v>251.4375</v>
      </c>
      <c r="O65">
        <v>268.10000000000002</v>
      </c>
    </row>
    <row r="66" spans="1:15" ht="13.5" thickBot="1" x14ac:dyDescent="0.25">
      <c r="A66" s="48" t="s">
        <v>61</v>
      </c>
      <c r="B66" s="49">
        <f t="shared" ref="B66:M66" si="8">B42+B48+B54+B60</f>
        <v>1713.4</v>
      </c>
      <c r="C66" s="49">
        <f t="shared" si="8"/>
        <v>1763.77</v>
      </c>
      <c r="D66" s="49">
        <f t="shared" si="8"/>
        <v>1867.9</v>
      </c>
      <c r="E66" s="49">
        <f t="shared" si="8"/>
        <v>1752.7</v>
      </c>
      <c r="F66" s="49">
        <f t="shared" si="8"/>
        <v>1822.77</v>
      </c>
      <c r="G66" s="49">
        <f t="shared" si="8"/>
        <v>1817.1999999999998</v>
      </c>
      <c r="H66" s="49">
        <f t="shared" si="8"/>
        <v>1870.9</v>
      </c>
      <c r="I66" s="49">
        <f t="shared" si="8"/>
        <v>1774.8</v>
      </c>
      <c r="J66" s="49">
        <f t="shared" si="8"/>
        <v>1821.92</v>
      </c>
      <c r="K66" s="49">
        <f t="shared" si="8"/>
        <v>1846.2</v>
      </c>
      <c r="L66" s="49">
        <f t="shared" si="8"/>
        <v>2023.37</v>
      </c>
      <c r="M66" s="49">
        <f t="shared" si="8"/>
        <v>1826.4</v>
      </c>
      <c r="N66" s="50">
        <f>SUM(B66:M66)/12</f>
        <v>1825.1108333333332</v>
      </c>
      <c r="O66" s="58">
        <v>1899</v>
      </c>
    </row>
    <row r="67" spans="1:15" ht="13.5" thickTop="1" x14ac:dyDescent="0.2"/>
  </sheetData>
  <mergeCells count="1">
    <mergeCell ref="A1:N1"/>
  </mergeCells>
  <phoneticPr fontId="0" type="noConversion"/>
  <printOptions horizontalCentered="1"/>
  <pageMargins left="0.78740157480314965" right="0.78740157480314965" top="0.19685039370078741" bottom="0.28000000000000003" header="0.23622047244094491" footer="0.27559055118110237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3"/>
  <sheetViews>
    <sheetView view="pageBreakPreview" zoomScale="70" zoomScaleNormal="70" zoomScaleSheetLayoutView="70" workbookViewId="0">
      <selection activeCell="B145" sqref="B145"/>
    </sheetView>
  </sheetViews>
  <sheetFormatPr defaultRowHeight="15.75" x14ac:dyDescent="0.2"/>
  <cols>
    <col min="1" max="1" width="23.5703125" customWidth="1"/>
    <col min="2" max="2" width="53" customWidth="1"/>
    <col min="3" max="3" width="10.5703125" style="144" customWidth="1"/>
    <col min="4" max="4" width="8.5703125" customWidth="1"/>
    <col min="5" max="5" width="12.140625" customWidth="1"/>
    <col min="6" max="6" width="18.5703125" customWidth="1"/>
    <col min="7" max="7" width="15.140625" customWidth="1"/>
    <col min="8" max="9" width="7.85546875" bestFit="1" customWidth="1"/>
    <col min="10" max="10" width="8.140625" customWidth="1"/>
    <col min="11" max="11" width="9.28515625" bestFit="1" customWidth="1"/>
    <col min="12" max="12" width="9" bestFit="1" customWidth="1"/>
    <col min="13" max="13" width="9.28515625" bestFit="1" customWidth="1"/>
    <col min="14" max="14" width="9.28515625" customWidth="1"/>
    <col min="15" max="15" width="9.140625" style="163"/>
  </cols>
  <sheetData>
    <row r="1" spans="1:16" x14ac:dyDescent="0.2">
      <c r="N1" s="2" t="s">
        <v>40</v>
      </c>
    </row>
    <row r="2" spans="1:16" x14ac:dyDescent="0.25">
      <c r="A2" s="97" t="s">
        <v>0</v>
      </c>
      <c r="B2" s="98"/>
      <c r="C2" s="145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64"/>
    </row>
    <row r="3" spans="1:16" ht="16.5" thickBot="1" x14ac:dyDescent="0.25">
      <c r="A3" s="95"/>
      <c r="B3" s="96"/>
      <c r="C3" s="14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165"/>
    </row>
    <row r="4" spans="1:16" ht="16.5" customHeight="1" thickTop="1" x14ac:dyDescent="0.2">
      <c r="A4" s="199" t="s">
        <v>2</v>
      </c>
      <c r="B4" s="194" t="s">
        <v>37</v>
      </c>
      <c r="C4" s="189" t="s">
        <v>3</v>
      </c>
      <c r="D4" s="191" t="s">
        <v>106</v>
      </c>
      <c r="E4" s="192"/>
      <c r="F4" s="193"/>
      <c r="G4" s="194" t="s">
        <v>4</v>
      </c>
      <c r="H4" s="191" t="s">
        <v>5</v>
      </c>
      <c r="I4" s="196"/>
      <c r="J4" s="196"/>
      <c r="K4" s="197"/>
      <c r="L4" s="191" t="s">
        <v>6</v>
      </c>
      <c r="M4" s="198"/>
      <c r="N4" s="198"/>
      <c r="O4" s="198"/>
    </row>
    <row r="5" spans="1:16" ht="17.25" customHeight="1" thickBot="1" x14ac:dyDescent="0.25">
      <c r="A5" s="200"/>
      <c r="B5" s="195"/>
      <c r="C5" s="190"/>
      <c r="D5" s="80" t="s">
        <v>7</v>
      </c>
      <c r="E5" s="80" t="s">
        <v>8</v>
      </c>
      <c r="F5" s="80" t="s">
        <v>9</v>
      </c>
      <c r="G5" s="195"/>
      <c r="H5" s="80" t="s">
        <v>10</v>
      </c>
      <c r="I5" s="80" t="s">
        <v>11</v>
      </c>
      <c r="J5" s="80" t="s">
        <v>12</v>
      </c>
      <c r="K5" s="80" t="s">
        <v>13</v>
      </c>
      <c r="L5" s="80" t="s">
        <v>14</v>
      </c>
      <c r="M5" s="80" t="s">
        <v>39</v>
      </c>
      <c r="N5" s="80" t="s">
        <v>15</v>
      </c>
      <c r="O5" s="159" t="s">
        <v>16</v>
      </c>
    </row>
    <row r="6" spans="1:16" ht="16.5" thickTop="1" x14ac:dyDescent="0.2">
      <c r="A6" s="177" t="s">
        <v>17</v>
      </c>
      <c r="B6" s="178"/>
      <c r="C6" s="147"/>
      <c r="D6" s="9"/>
      <c r="E6" s="9"/>
      <c r="F6" s="9"/>
      <c r="G6" s="9"/>
      <c r="H6" s="9"/>
      <c r="I6" s="9"/>
      <c r="J6" s="9"/>
      <c r="K6" s="9"/>
      <c r="L6" s="9"/>
      <c r="M6" s="9"/>
      <c r="N6" s="88"/>
      <c r="O6" s="166"/>
    </row>
    <row r="7" spans="1:16" ht="31.5" x14ac:dyDescent="0.2">
      <c r="A7" s="134" t="s">
        <v>202</v>
      </c>
      <c r="B7" s="14" t="s">
        <v>105</v>
      </c>
      <c r="C7" s="79">
        <v>60</v>
      </c>
      <c r="D7" s="22">
        <v>1.7</v>
      </c>
      <c r="E7" s="22">
        <v>5.0999999999999996</v>
      </c>
      <c r="F7" s="22">
        <v>3.6</v>
      </c>
      <c r="G7" s="22">
        <v>47</v>
      </c>
      <c r="H7" s="22">
        <v>0.6</v>
      </c>
      <c r="I7" s="22">
        <v>66</v>
      </c>
      <c r="J7" s="22">
        <v>0</v>
      </c>
      <c r="K7" s="22">
        <v>0</v>
      </c>
      <c r="L7" s="22">
        <v>128.69999999999999</v>
      </c>
      <c r="M7" s="22">
        <v>124.8</v>
      </c>
      <c r="N7" s="22">
        <v>359.7</v>
      </c>
      <c r="O7" s="22">
        <v>4.0999999999999996</v>
      </c>
    </row>
    <row r="8" spans="1:16" x14ac:dyDescent="0.2">
      <c r="A8" s="83" t="s">
        <v>108</v>
      </c>
      <c r="B8" s="6" t="s">
        <v>107</v>
      </c>
      <c r="C8" s="78">
        <v>60</v>
      </c>
      <c r="D8" s="20">
        <v>6.4</v>
      </c>
      <c r="E8" s="20">
        <v>7.3</v>
      </c>
      <c r="F8" s="20">
        <v>1.3</v>
      </c>
      <c r="G8" s="20">
        <v>96</v>
      </c>
      <c r="H8" s="20">
        <v>0.04</v>
      </c>
      <c r="I8" s="20">
        <v>0.3</v>
      </c>
      <c r="J8" s="20">
        <v>1.2</v>
      </c>
      <c r="K8" s="20">
        <v>0.1</v>
      </c>
      <c r="L8" s="20">
        <v>50</v>
      </c>
      <c r="M8" s="20">
        <v>8.4</v>
      </c>
      <c r="N8" s="61">
        <v>106.9</v>
      </c>
      <c r="O8" s="99">
        <v>1.2</v>
      </c>
    </row>
    <row r="9" spans="1:16" x14ac:dyDescent="0.2">
      <c r="A9" s="83" t="s">
        <v>163</v>
      </c>
      <c r="B9" s="6" t="s">
        <v>160</v>
      </c>
      <c r="C9" s="79" t="s">
        <v>161</v>
      </c>
      <c r="D9" s="20">
        <v>0</v>
      </c>
      <c r="E9" s="20">
        <v>0</v>
      </c>
      <c r="F9" s="20">
        <v>0.2</v>
      </c>
      <c r="G9" s="24">
        <v>2</v>
      </c>
      <c r="H9" s="24">
        <v>0</v>
      </c>
      <c r="I9" s="24">
        <v>2.9</v>
      </c>
      <c r="J9" s="24">
        <v>0</v>
      </c>
      <c r="K9" s="24">
        <v>0</v>
      </c>
      <c r="L9" s="24">
        <v>7.8</v>
      </c>
      <c r="M9" s="20">
        <v>5.2</v>
      </c>
      <c r="N9" s="100">
        <v>9.6999999999999993</v>
      </c>
      <c r="O9" s="32">
        <v>0.9</v>
      </c>
      <c r="P9" s="32"/>
    </row>
    <row r="10" spans="1:16" x14ac:dyDescent="0.2">
      <c r="A10" s="3" t="s">
        <v>48</v>
      </c>
      <c r="B10" s="6" t="s">
        <v>235</v>
      </c>
      <c r="C10" s="78">
        <v>100</v>
      </c>
      <c r="D10" s="20">
        <v>0.8</v>
      </c>
      <c r="E10" s="20">
        <v>0.2</v>
      </c>
      <c r="F10" s="20">
        <v>7.5</v>
      </c>
      <c r="G10" s="20">
        <v>38</v>
      </c>
      <c r="H10" s="20">
        <v>0.06</v>
      </c>
      <c r="I10" s="20">
        <v>38</v>
      </c>
      <c r="J10" s="20">
        <v>0</v>
      </c>
      <c r="K10" s="20">
        <v>0.2</v>
      </c>
      <c r="L10" s="20">
        <v>35</v>
      </c>
      <c r="M10" s="20">
        <v>11</v>
      </c>
      <c r="N10" s="20">
        <v>17</v>
      </c>
      <c r="O10" s="21">
        <v>0.1</v>
      </c>
    </row>
    <row r="11" spans="1:16" x14ac:dyDescent="0.2">
      <c r="A11" s="6" t="s">
        <v>96</v>
      </c>
      <c r="B11" s="6" t="s">
        <v>50</v>
      </c>
      <c r="C11" s="78">
        <v>50</v>
      </c>
      <c r="D11" s="20">
        <v>3.8</v>
      </c>
      <c r="E11" s="20">
        <v>0.4</v>
      </c>
      <c r="F11" s="20">
        <v>24.6</v>
      </c>
      <c r="G11" s="20">
        <v>117.5</v>
      </c>
      <c r="H11" s="20">
        <v>5.5E-2</v>
      </c>
      <c r="I11" s="20">
        <v>0</v>
      </c>
      <c r="J11" s="20">
        <v>0</v>
      </c>
      <c r="K11" s="20">
        <v>0.55000000000000004</v>
      </c>
      <c r="L11" s="20">
        <v>10</v>
      </c>
      <c r="M11" s="20">
        <v>7</v>
      </c>
      <c r="N11" s="20">
        <v>32.5</v>
      </c>
      <c r="O11" s="20">
        <v>0.55000000000000004</v>
      </c>
    </row>
    <row r="12" spans="1:16" ht="16.5" thickBot="1" x14ac:dyDescent="0.25">
      <c r="A12" s="173" t="s">
        <v>18</v>
      </c>
      <c r="B12" s="174"/>
      <c r="C12" s="148"/>
      <c r="D12" s="18">
        <f t="shared" ref="D12:O12" si="0">SUM(D7:D11)</f>
        <v>12.7</v>
      </c>
      <c r="E12" s="18">
        <f t="shared" si="0"/>
        <v>12.999999999999998</v>
      </c>
      <c r="F12" s="18">
        <f t="shared" si="0"/>
        <v>37.200000000000003</v>
      </c>
      <c r="G12" s="18">
        <f t="shared" si="0"/>
        <v>300.5</v>
      </c>
      <c r="H12" s="18">
        <f t="shared" si="0"/>
        <v>0.755</v>
      </c>
      <c r="I12" s="18">
        <f t="shared" si="0"/>
        <v>107.2</v>
      </c>
      <c r="J12" s="18">
        <f t="shared" si="0"/>
        <v>1.2</v>
      </c>
      <c r="K12" s="18">
        <f t="shared" si="0"/>
        <v>0.85000000000000009</v>
      </c>
      <c r="L12" s="18">
        <f t="shared" si="0"/>
        <v>231.5</v>
      </c>
      <c r="M12" s="18">
        <f t="shared" si="0"/>
        <v>156.39999999999998</v>
      </c>
      <c r="N12" s="18">
        <f t="shared" si="0"/>
        <v>525.79999999999995</v>
      </c>
      <c r="O12" s="18">
        <f t="shared" si="0"/>
        <v>6.85</v>
      </c>
    </row>
    <row r="13" spans="1:16" ht="16.5" thickTop="1" x14ac:dyDescent="0.2">
      <c r="A13" s="206" t="s">
        <v>19</v>
      </c>
      <c r="B13" s="207"/>
      <c r="C13" s="14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3"/>
      <c r="O13" s="166"/>
      <c r="P13" s="4"/>
    </row>
    <row r="14" spans="1:16" x14ac:dyDescent="0.2">
      <c r="A14" s="134" t="s">
        <v>201</v>
      </c>
      <c r="B14" s="6" t="s">
        <v>52</v>
      </c>
      <c r="C14" s="78">
        <v>55</v>
      </c>
      <c r="D14" s="20">
        <v>0.8</v>
      </c>
      <c r="E14" s="20">
        <v>5.0999999999999996</v>
      </c>
      <c r="F14" s="20">
        <v>5</v>
      </c>
      <c r="G14" s="20">
        <v>69</v>
      </c>
      <c r="H14" s="20">
        <v>0.2</v>
      </c>
      <c r="I14" s="20">
        <v>37</v>
      </c>
      <c r="J14" s="20">
        <v>0</v>
      </c>
      <c r="K14" s="20">
        <v>0</v>
      </c>
      <c r="L14" s="20">
        <v>210.3</v>
      </c>
      <c r="M14" s="20">
        <v>163</v>
      </c>
      <c r="N14" s="20">
        <v>334.4</v>
      </c>
      <c r="O14" s="20">
        <v>9.6999999999999993</v>
      </c>
    </row>
    <row r="15" spans="1:16" x14ac:dyDescent="0.2">
      <c r="A15" s="83" t="s">
        <v>121</v>
      </c>
      <c r="B15" s="6" t="s">
        <v>120</v>
      </c>
      <c r="C15" s="79">
        <v>250</v>
      </c>
      <c r="D15" s="20">
        <v>1.9</v>
      </c>
      <c r="E15" s="20">
        <v>3</v>
      </c>
      <c r="F15" s="20">
        <v>12.5</v>
      </c>
      <c r="G15" s="20">
        <v>89</v>
      </c>
      <c r="H15" s="20">
        <v>0</v>
      </c>
      <c r="I15" s="20">
        <v>7.4</v>
      </c>
      <c r="J15" s="20">
        <v>0</v>
      </c>
      <c r="K15" s="20">
        <v>0</v>
      </c>
      <c r="L15" s="20">
        <v>38.299999999999997</v>
      </c>
      <c r="M15" s="20">
        <v>17.899999999999999</v>
      </c>
      <c r="N15" s="61">
        <v>36.799999999999997</v>
      </c>
      <c r="O15" s="99">
        <v>0.5</v>
      </c>
    </row>
    <row r="16" spans="1:16" x14ac:dyDescent="0.2">
      <c r="A16" s="83" t="s">
        <v>152</v>
      </c>
      <c r="B16" s="6" t="s">
        <v>153</v>
      </c>
      <c r="C16" s="78">
        <v>200</v>
      </c>
      <c r="D16" s="20">
        <v>15.8</v>
      </c>
      <c r="E16" s="20">
        <v>16.899999999999999</v>
      </c>
      <c r="F16" s="20">
        <v>20.100000000000001</v>
      </c>
      <c r="G16" s="20">
        <v>298</v>
      </c>
      <c r="H16" s="20">
        <v>0.2</v>
      </c>
      <c r="I16" s="20">
        <v>35.799999999999997</v>
      </c>
      <c r="J16" s="20">
        <v>0.7</v>
      </c>
      <c r="K16" s="20">
        <v>0</v>
      </c>
      <c r="L16" s="20">
        <v>91.6</v>
      </c>
      <c r="M16" s="20">
        <v>61.6</v>
      </c>
      <c r="N16" s="61">
        <v>238.7</v>
      </c>
      <c r="O16" s="99">
        <v>2.4</v>
      </c>
    </row>
    <row r="17" spans="1:15" x14ac:dyDescent="0.2">
      <c r="A17" s="83" t="s">
        <v>156</v>
      </c>
      <c r="B17" s="6" t="s">
        <v>157</v>
      </c>
      <c r="C17" s="79">
        <v>200</v>
      </c>
      <c r="D17" s="22">
        <v>0.18</v>
      </c>
      <c r="E17" s="22">
        <v>0.2</v>
      </c>
      <c r="F17" s="22">
        <v>9.4</v>
      </c>
      <c r="G17" s="24">
        <v>17</v>
      </c>
      <c r="H17" s="24">
        <v>0</v>
      </c>
      <c r="I17" s="24">
        <v>6</v>
      </c>
      <c r="J17" s="24">
        <v>2.2999999999999998</v>
      </c>
      <c r="K17" s="24">
        <v>0.1</v>
      </c>
      <c r="L17" s="24">
        <v>9.6</v>
      </c>
      <c r="M17" s="24">
        <v>5.4</v>
      </c>
      <c r="N17" s="20">
        <v>6.6</v>
      </c>
      <c r="O17" s="103">
        <v>1.4</v>
      </c>
    </row>
    <row r="18" spans="1:15" x14ac:dyDescent="0.2">
      <c r="A18" s="6" t="s">
        <v>174</v>
      </c>
      <c r="B18" s="6" t="s">
        <v>49</v>
      </c>
      <c r="C18" s="78">
        <v>50</v>
      </c>
      <c r="D18" s="20">
        <v>3.3</v>
      </c>
      <c r="E18" s="20">
        <v>0.6</v>
      </c>
      <c r="F18" s="20">
        <v>16.7</v>
      </c>
      <c r="G18" s="20">
        <v>87</v>
      </c>
      <c r="H18" s="20">
        <v>0.09</v>
      </c>
      <c r="I18" s="20">
        <v>0</v>
      </c>
      <c r="J18" s="20">
        <v>0</v>
      </c>
      <c r="K18" s="20">
        <v>0.7</v>
      </c>
      <c r="L18" s="20">
        <v>17.5</v>
      </c>
      <c r="M18" s="20">
        <v>23.5</v>
      </c>
      <c r="N18" s="20">
        <v>79</v>
      </c>
      <c r="O18" s="20">
        <v>1.95</v>
      </c>
    </row>
    <row r="19" spans="1:15" ht="16.5" thickBot="1" x14ac:dyDescent="0.25">
      <c r="A19" s="173" t="s">
        <v>20</v>
      </c>
      <c r="B19" s="174"/>
      <c r="C19" s="148"/>
      <c r="D19" s="18">
        <f t="shared" ref="D19:O19" si="1">SUM(D14:D18)</f>
        <v>21.98</v>
      </c>
      <c r="E19" s="18">
        <f t="shared" si="1"/>
        <v>25.8</v>
      </c>
      <c r="F19" s="18">
        <f t="shared" si="1"/>
        <v>63.7</v>
      </c>
      <c r="G19" s="18">
        <f t="shared" si="1"/>
        <v>560</v>
      </c>
      <c r="H19" s="18">
        <f t="shared" si="1"/>
        <v>0.49</v>
      </c>
      <c r="I19" s="18">
        <f t="shared" si="1"/>
        <v>86.199999999999989</v>
      </c>
      <c r="J19" s="18">
        <f t="shared" si="1"/>
        <v>3</v>
      </c>
      <c r="K19" s="18">
        <f t="shared" si="1"/>
        <v>0.79999999999999993</v>
      </c>
      <c r="L19" s="18">
        <f t="shared" si="1"/>
        <v>367.30000000000007</v>
      </c>
      <c r="M19" s="18">
        <f t="shared" si="1"/>
        <v>271.39999999999998</v>
      </c>
      <c r="N19" s="89">
        <f t="shared" si="1"/>
        <v>695.5</v>
      </c>
      <c r="O19" s="89">
        <f t="shared" si="1"/>
        <v>15.95</v>
      </c>
    </row>
    <row r="20" spans="1:15" ht="16.5" thickTop="1" x14ac:dyDescent="0.2">
      <c r="A20" s="201" t="s">
        <v>46</v>
      </c>
      <c r="B20" s="202"/>
      <c r="C20" s="150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92"/>
      <c r="O20" s="166"/>
    </row>
    <row r="21" spans="1:15" x14ac:dyDescent="0.2">
      <c r="A21" s="83" t="s">
        <v>203</v>
      </c>
      <c r="B21" s="6" t="s">
        <v>111</v>
      </c>
      <c r="C21" s="78">
        <v>200</v>
      </c>
      <c r="D21" s="20">
        <v>7.1</v>
      </c>
      <c r="E21" s="20">
        <v>7.2</v>
      </c>
      <c r="F21" s="20">
        <v>27.8</v>
      </c>
      <c r="G21" s="24">
        <v>220</v>
      </c>
      <c r="H21" s="24">
        <v>0.2</v>
      </c>
      <c r="I21" s="24">
        <v>1.7</v>
      </c>
      <c r="J21" s="24">
        <v>0.2</v>
      </c>
      <c r="K21" s="24">
        <v>0.9</v>
      </c>
      <c r="L21" s="24">
        <v>129.1</v>
      </c>
      <c r="M21" s="24">
        <v>45.1</v>
      </c>
      <c r="N21" s="62">
        <v>176.4</v>
      </c>
      <c r="O21" s="99">
        <v>2.1</v>
      </c>
    </row>
    <row r="22" spans="1:15" x14ac:dyDescent="0.2">
      <c r="A22" s="3" t="s">
        <v>177</v>
      </c>
      <c r="B22" s="6" t="s">
        <v>178</v>
      </c>
      <c r="C22" s="78">
        <v>100</v>
      </c>
      <c r="D22" s="20">
        <v>0.8</v>
      </c>
      <c r="E22" s="20">
        <v>0.4</v>
      </c>
      <c r="F22" s="20">
        <v>8.1</v>
      </c>
      <c r="G22" s="20">
        <v>47</v>
      </c>
      <c r="H22" s="24">
        <v>0.02</v>
      </c>
      <c r="I22" s="24">
        <v>180</v>
      </c>
      <c r="J22" s="24">
        <v>0</v>
      </c>
      <c r="K22" s="24">
        <v>0.3</v>
      </c>
      <c r="L22" s="24">
        <v>40</v>
      </c>
      <c r="M22" s="24">
        <v>25</v>
      </c>
      <c r="N22" s="24">
        <v>34</v>
      </c>
      <c r="O22" s="25">
        <v>0.8</v>
      </c>
    </row>
    <row r="23" spans="1:15" x14ac:dyDescent="0.25">
      <c r="A23" s="121" t="s">
        <v>193</v>
      </c>
      <c r="B23" s="60" t="s">
        <v>192</v>
      </c>
      <c r="C23" s="131">
        <v>200</v>
      </c>
      <c r="D23" s="102">
        <v>0.4</v>
      </c>
      <c r="E23" s="102">
        <v>0.1</v>
      </c>
      <c r="F23" s="102">
        <v>14.9</v>
      </c>
      <c r="G23" s="102">
        <v>62</v>
      </c>
      <c r="H23" s="102">
        <v>0</v>
      </c>
      <c r="I23" s="102">
        <v>0</v>
      </c>
      <c r="J23" s="102">
        <v>0</v>
      </c>
      <c r="K23" s="102">
        <v>0</v>
      </c>
      <c r="L23" s="102">
        <v>7.5</v>
      </c>
      <c r="M23" s="102">
        <v>4.8</v>
      </c>
      <c r="N23" s="102">
        <v>11</v>
      </c>
      <c r="O23" s="160">
        <v>0.95</v>
      </c>
    </row>
    <row r="24" spans="1:15" x14ac:dyDescent="0.2">
      <c r="A24" s="6" t="s">
        <v>96</v>
      </c>
      <c r="B24" s="6" t="s">
        <v>50</v>
      </c>
      <c r="C24" s="78">
        <v>45</v>
      </c>
      <c r="D24" s="20">
        <v>3.42</v>
      </c>
      <c r="E24" s="20">
        <v>0.36</v>
      </c>
      <c r="F24" s="20">
        <v>22.14</v>
      </c>
      <c r="G24" s="20">
        <v>105.75</v>
      </c>
      <c r="H24" s="20">
        <v>4.9500000000000002E-2</v>
      </c>
      <c r="I24" s="20">
        <v>0</v>
      </c>
      <c r="J24" s="20">
        <v>0</v>
      </c>
      <c r="K24" s="20">
        <v>0.495</v>
      </c>
      <c r="L24" s="20">
        <v>9</v>
      </c>
      <c r="M24" s="20">
        <v>6.3</v>
      </c>
      <c r="N24" s="20">
        <v>29.25</v>
      </c>
      <c r="O24" s="20">
        <v>0.495</v>
      </c>
    </row>
    <row r="25" spans="1:15" ht="16.5" thickBot="1" x14ac:dyDescent="0.25">
      <c r="A25" s="175" t="s">
        <v>53</v>
      </c>
      <c r="B25" s="176"/>
      <c r="C25" s="148"/>
      <c r="D25" s="18">
        <f t="shared" ref="D25:O25" si="2">SUM(D21:D24)</f>
        <v>11.719999999999999</v>
      </c>
      <c r="E25" s="18">
        <f t="shared" si="2"/>
        <v>8.06</v>
      </c>
      <c r="F25" s="18">
        <f t="shared" si="2"/>
        <v>72.94</v>
      </c>
      <c r="G25" s="122">
        <f>SUM(G21:G24)</f>
        <v>434.75</v>
      </c>
      <c r="H25" s="18">
        <f t="shared" si="2"/>
        <v>0.26950000000000002</v>
      </c>
      <c r="I25" s="18">
        <f t="shared" si="2"/>
        <v>181.7</v>
      </c>
      <c r="J25" s="18">
        <f t="shared" si="2"/>
        <v>0.2</v>
      </c>
      <c r="K25" s="18">
        <f t="shared" si="2"/>
        <v>1.6949999999999998</v>
      </c>
      <c r="L25" s="18">
        <f t="shared" si="2"/>
        <v>185.6</v>
      </c>
      <c r="M25" s="18">
        <f t="shared" si="2"/>
        <v>81.199999999999989</v>
      </c>
      <c r="N25" s="89">
        <f t="shared" si="2"/>
        <v>250.65</v>
      </c>
      <c r="O25" s="89">
        <f t="shared" si="2"/>
        <v>4.3450000000000006</v>
      </c>
    </row>
    <row r="26" spans="1:15" ht="16.5" thickTop="1" x14ac:dyDescent="0.2">
      <c r="A26" s="206" t="s">
        <v>54</v>
      </c>
      <c r="B26" s="207"/>
      <c r="C26" s="14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3"/>
      <c r="O26" s="166"/>
    </row>
    <row r="27" spans="1:15" s="72" customFormat="1" x14ac:dyDescent="0.2">
      <c r="A27" s="3" t="s">
        <v>179</v>
      </c>
      <c r="B27" s="6" t="s">
        <v>180</v>
      </c>
      <c r="C27" s="78">
        <v>200</v>
      </c>
      <c r="D27" s="20">
        <v>5.8</v>
      </c>
      <c r="E27" s="20">
        <v>5</v>
      </c>
      <c r="F27" s="20">
        <v>8</v>
      </c>
      <c r="G27" s="20">
        <v>100</v>
      </c>
      <c r="H27" s="20">
        <v>0.08</v>
      </c>
      <c r="I27" s="20">
        <v>1.4</v>
      </c>
      <c r="J27" s="20">
        <v>0.04</v>
      </c>
      <c r="K27" s="20">
        <v>0</v>
      </c>
      <c r="L27" s="20">
        <v>240</v>
      </c>
      <c r="M27" s="20">
        <v>28</v>
      </c>
      <c r="N27" s="20">
        <v>180</v>
      </c>
      <c r="O27" s="21">
        <v>0.2</v>
      </c>
    </row>
    <row r="28" spans="1:15" s="107" customFormat="1" x14ac:dyDescent="0.25">
      <c r="A28" s="60" t="s">
        <v>225</v>
      </c>
      <c r="B28" s="60" t="s">
        <v>195</v>
      </c>
      <c r="C28" s="131">
        <v>30</v>
      </c>
      <c r="D28" s="102">
        <v>3.3</v>
      </c>
      <c r="E28" s="102">
        <v>3.96</v>
      </c>
      <c r="F28" s="102">
        <v>23.76</v>
      </c>
      <c r="G28" s="102">
        <v>144</v>
      </c>
      <c r="H28" s="102">
        <v>0.02</v>
      </c>
      <c r="I28" s="102">
        <v>0</v>
      </c>
      <c r="J28" s="102">
        <v>0</v>
      </c>
      <c r="K28" s="102">
        <v>0</v>
      </c>
      <c r="L28" s="102">
        <v>6</v>
      </c>
      <c r="M28" s="102">
        <v>0</v>
      </c>
      <c r="N28" s="102">
        <v>24.24</v>
      </c>
      <c r="O28" s="160">
        <v>0.33</v>
      </c>
    </row>
    <row r="29" spans="1:15" ht="16.5" thickBot="1" x14ac:dyDescent="0.25">
      <c r="A29" s="175" t="s">
        <v>55</v>
      </c>
      <c r="B29" s="176"/>
      <c r="C29" s="148"/>
      <c r="D29" s="18">
        <f t="shared" ref="D29:N29" si="3">SUM(D27:D28)</f>
        <v>9.1</v>
      </c>
      <c r="E29" s="18">
        <f t="shared" si="3"/>
        <v>8.9600000000000009</v>
      </c>
      <c r="F29" s="18">
        <f t="shared" si="3"/>
        <v>31.76</v>
      </c>
      <c r="G29" s="18">
        <f t="shared" si="3"/>
        <v>244</v>
      </c>
      <c r="H29" s="18">
        <f t="shared" si="3"/>
        <v>0.1</v>
      </c>
      <c r="I29" s="18">
        <f t="shared" si="3"/>
        <v>1.4</v>
      </c>
      <c r="J29" s="18">
        <f t="shared" si="3"/>
        <v>0.04</v>
      </c>
      <c r="K29" s="18">
        <f t="shared" si="3"/>
        <v>0</v>
      </c>
      <c r="L29" s="18">
        <f t="shared" si="3"/>
        <v>246</v>
      </c>
      <c r="M29" s="18">
        <f t="shared" si="3"/>
        <v>28</v>
      </c>
      <c r="N29" s="89">
        <f t="shared" si="3"/>
        <v>204.24</v>
      </c>
      <c r="O29" s="89">
        <f>SUM(O24:O28)</f>
        <v>5.370000000000001</v>
      </c>
    </row>
    <row r="30" spans="1:15" ht="17.25" thickTop="1" thickBot="1" x14ac:dyDescent="0.25">
      <c r="A30" s="204" t="s">
        <v>38</v>
      </c>
      <c r="B30" s="205"/>
      <c r="C30" s="151"/>
      <c r="D30" s="16">
        <f t="shared" ref="D30:N30" si="4">D12+D19+D25+D29</f>
        <v>55.5</v>
      </c>
      <c r="E30" s="16">
        <f t="shared" si="4"/>
        <v>55.82</v>
      </c>
      <c r="F30" s="16">
        <f t="shared" si="4"/>
        <v>205.6</v>
      </c>
      <c r="G30" s="16">
        <f t="shared" si="4"/>
        <v>1539.25</v>
      </c>
      <c r="H30" s="16">
        <f t="shared" si="4"/>
        <v>1.6145000000000003</v>
      </c>
      <c r="I30" s="16">
        <f t="shared" si="4"/>
        <v>376.49999999999994</v>
      </c>
      <c r="J30" s="16">
        <f t="shared" si="4"/>
        <v>4.4400000000000004</v>
      </c>
      <c r="K30" s="16">
        <f t="shared" si="4"/>
        <v>3.3449999999999998</v>
      </c>
      <c r="L30" s="16">
        <f t="shared" si="4"/>
        <v>1030.4000000000001</v>
      </c>
      <c r="M30" s="16">
        <f t="shared" si="4"/>
        <v>537</v>
      </c>
      <c r="N30" s="91">
        <f t="shared" si="4"/>
        <v>1676.19</v>
      </c>
      <c r="O30" s="89">
        <f>SUM(O25:O29)</f>
        <v>10.245000000000001</v>
      </c>
    </row>
    <row r="31" spans="1:15" ht="16.5" thickTop="1" x14ac:dyDescent="0.2">
      <c r="A31" s="1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5" x14ac:dyDescent="0.2">
      <c r="A32" s="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" t="s">
        <v>40</v>
      </c>
    </row>
    <row r="33" spans="1:15" x14ac:dyDescent="0.25">
      <c r="A33" s="7" t="s">
        <v>1</v>
      </c>
      <c r="B33" s="5"/>
      <c r="C33" s="15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5" x14ac:dyDescent="0.2">
      <c r="A34" s="8"/>
      <c r="B34" s="5"/>
      <c r="C34" s="152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5" ht="15.75" customHeight="1" x14ac:dyDescent="0.2">
      <c r="A35" s="171" t="s">
        <v>2</v>
      </c>
      <c r="B35" s="171" t="s">
        <v>37</v>
      </c>
      <c r="C35" s="183" t="s">
        <v>3</v>
      </c>
      <c r="D35" s="171" t="s">
        <v>106</v>
      </c>
      <c r="E35" s="185"/>
      <c r="F35" s="185"/>
      <c r="G35" s="171" t="s">
        <v>4</v>
      </c>
      <c r="H35" s="171" t="s">
        <v>5</v>
      </c>
      <c r="I35" s="171"/>
      <c r="J35" s="171"/>
      <c r="K35" s="171"/>
      <c r="L35" s="171" t="s">
        <v>6</v>
      </c>
      <c r="M35" s="172"/>
      <c r="N35" s="172"/>
      <c r="O35" s="172"/>
    </row>
    <row r="36" spans="1:15" ht="17.25" customHeight="1" x14ac:dyDescent="0.2">
      <c r="A36" s="171"/>
      <c r="B36" s="171"/>
      <c r="C36" s="184"/>
      <c r="D36" s="81" t="s">
        <v>7</v>
      </c>
      <c r="E36" s="81" t="s">
        <v>8</v>
      </c>
      <c r="F36" s="81" t="s">
        <v>9</v>
      </c>
      <c r="G36" s="171"/>
      <c r="H36" s="81" t="s">
        <v>10</v>
      </c>
      <c r="I36" s="81" t="s">
        <v>11</v>
      </c>
      <c r="J36" s="81" t="s">
        <v>12</v>
      </c>
      <c r="K36" s="81" t="s">
        <v>13</v>
      </c>
      <c r="L36" s="81" t="s">
        <v>14</v>
      </c>
      <c r="M36" s="81" t="s">
        <v>39</v>
      </c>
      <c r="N36" s="81" t="s">
        <v>15</v>
      </c>
      <c r="O36" s="161" t="s">
        <v>16</v>
      </c>
    </row>
    <row r="37" spans="1:15" x14ac:dyDescent="0.2">
      <c r="A37" s="177" t="s">
        <v>17</v>
      </c>
      <c r="B37" s="178"/>
      <c r="C37" s="147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  <c r="O37" s="166"/>
    </row>
    <row r="38" spans="1:15" x14ac:dyDescent="0.2">
      <c r="A38" s="83" t="s">
        <v>204</v>
      </c>
      <c r="B38" s="6" t="s">
        <v>112</v>
      </c>
      <c r="C38" s="78">
        <v>200</v>
      </c>
      <c r="D38" s="20">
        <v>7.6</v>
      </c>
      <c r="E38" s="20">
        <v>7.2</v>
      </c>
      <c r="F38" s="20">
        <v>3.3</v>
      </c>
      <c r="G38" s="20">
        <v>216</v>
      </c>
      <c r="H38" s="20">
        <v>0.2</v>
      </c>
      <c r="I38" s="20">
        <v>1.3</v>
      </c>
      <c r="J38" s="20">
        <v>0.04</v>
      </c>
      <c r="K38" s="20">
        <v>0.3</v>
      </c>
      <c r="L38" s="20">
        <v>129.80000000000001</v>
      </c>
      <c r="M38" s="20">
        <v>90.3</v>
      </c>
      <c r="N38" s="61">
        <v>201.9</v>
      </c>
      <c r="O38" s="99">
        <v>2.7</v>
      </c>
    </row>
    <row r="39" spans="1:15" x14ac:dyDescent="0.25">
      <c r="A39" s="60" t="s">
        <v>230</v>
      </c>
      <c r="B39" s="60" t="s">
        <v>190</v>
      </c>
      <c r="C39" s="131">
        <v>10</v>
      </c>
      <c r="D39" s="102">
        <v>0</v>
      </c>
      <c r="E39" s="102">
        <v>0</v>
      </c>
      <c r="F39" s="102">
        <v>7.52</v>
      </c>
      <c r="G39" s="102">
        <v>31.3</v>
      </c>
      <c r="H39" s="102">
        <v>4.0000000000000001E-3</v>
      </c>
      <c r="I39" s="102">
        <v>6</v>
      </c>
      <c r="J39" s="102">
        <v>0</v>
      </c>
      <c r="K39" s="102">
        <v>0</v>
      </c>
      <c r="L39" s="102">
        <v>3.4</v>
      </c>
      <c r="M39" s="102">
        <v>1.3</v>
      </c>
      <c r="N39" s="102">
        <v>2.2999999999999998</v>
      </c>
      <c r="O39" s="160">
        <v>0.03</v>
      </c>
    </row>
    <row r="40" spans="1:15" x14ac:dyDescent="0.2">
      <c r="A40" s="83" t="s">
        <v>162</v>
      </c>
      <c r="B40" s="6" t="s">
        <v>170</v>
      </c>
      <c r="C40" s="78">
        <v>200</v>
      </c>
      <c r="D40" s="20">
        <v>1.6</v>
      </c>
      <c r="E40" s="20">
        <v>1.6</v>
      </c>
      <c r="F40" s="20">
        <v>3.4</v>
      </c>
      <c r="G40" s="20">
        <v>26</v>
      </c>
      <c r="H40" s="20">
        <v>0.02</v>
      </c>
      <c r="I40" s="20">
        <v>3.6</v>
      </c>
      <c r="J40" s="20">
        <v>0.01</v>
      </c>
      <c r="K40" s="20">
        <v>0</v>
      </c>
      <c r="L40" s="20">
        <v>67.8</v>
      </c>
      <c r="M40" s="20">
        <v>12.2</v>
      </c>
      <c r="N40" s="20">
        <v>54.7</v>
      </c>
      <c r="O40" s="116">
        <v>0.9</v>
      </c>
    </row>
    <row r="41" spans="1:15" x14ac:dyDescent="0.2">
      <c r="A41" s="3" t="s">
        <v>48</v>
      </c>
      <c r="B41" s="6" t="s">
        <v>176</v>
      </c>
      <c r="C41" s="78">
        <v>100</v>
      </c>
      <c r="D41" s="24">
        <v>0.9</v>
      </c>
      <c r="E41" s="24">
        <v>0.2</v>
      </c>
      <c r="F41" s="24">
        <v>8.1</v>
      </c>
      <c r="G41" s="24">
        <v>43</v>
      </c>
      <c r="H41" s="24">
        <v>0.04</v>
      </c>
      <c r="I41" s="24">
        <v>60</v>
      </c>
      <c r="J41" s="24">
        <v>0</v>
      </c>
      <c r="K41" s="24">
        <v>0.2</v>
      </c>
      <c r="L41" s="24">
        <v>34</v>
      </c>
      <c r="M41" s="24">
        <v>13</v>
      </c>
      <c r="N41" s="24">
        <v>23</v>
      </c>
      <c r="O41" s="25">
        <v>0.3</v>
      </c>
    </row>
    <row r="42" spans="1:15" x14ac:dyDescent="0.2">
      <c r="A42" s="6" t="s">
        <v>96</v>
      </c>
      <c r="B42" s="6" t="s">
        <v>50</v>
      </c>
      <c r="C42" s="78">
        <v>40</v>
      </c>
      <c r="D42" s="20">
        <v>3.04</v>
      </c>
      <c r="E42" s="20">
        <v>0.32</v>
      </c>
      <c r="F42" s="20">
        <v>19.68</v>
      </c>
      <c r="G42" s="20">
        <v>94</v>
      </c>
      <c r="H42" s="20">
        <v>4.4000000000000004E-2</v>
      </c>
      <c r="I42" s="20">
        <v>0</v>
      </c>
      <c r="J42" s="20">
        <v>0</v>
      </c>
      <c r="K42" s="20">
        <v>0.44</v>
      </c>
      <c r="L42" s="20">
        <v>8</v>
      </c>
      <c r="M42" s="20">
        <v>5.6</v>
      </c>
      <c r="N42" s="20">
        <v>26</v>
      </c>
      <c r="O42" s="20">
        <v>0.44</v>
      </c>
    </row>
    <row r="43" spans="1:15" ht="16.5" thickBot="1" x14ac:dyDescent="0.25">
      <c r="A43" s="173" t="s">
        <v>18</v>
      </c>
      <c r="B43" s="174"/>
      <c r="C43" s="148"/>
      <c r="D43" s="18">
        <f t="shared" ref="D43:O43" si="5">SUM(D38:D42)</f>
        <v>13.14</v>
      </c>
      <c r="E43" s="18">
        <f t="shared" si="5"/>
        <v>9.32</v>
      </c>
      <c r="F43" s="18">
        <f t="shared" si="5"/>
        <v>42</v>
      </c>
      <c r="G43" s="18">
        <f t="shared" si="5"/>
        <v>410.3</v>
      </c>
      <c r="H43" s="18">
        <f t="shared" si="5"/>
        <v>0.308</v>
      </c>
      <c r="I43" s="18">
        <f t="shared" si="5"/>
        <v>70.900000000000006</v>
      </c>
      <c r="J43" s="18">
        <f t="shared" si="5"/>
        <v>0.05</v>
      </c>
      <c r="K43" s="18">
        <f t="shared" si="5"/>
        <v>0.94</v>
      </c>
      <c r="L43" s="18">
        <f t="shared" si="5"/>
        <v>243</v>
      </c>
      <c r="M43" s="18">
        <f t="shared" si="5"/>
        <v>122.39999999999999</v>
      </c>
      <c r="N43" s="19">
        <f t="shared" si="5"/>
        <v>307.90000000000003</v>
      </c>
      <c r="O43" s="89">
        <f t="shared" si="5"/>
        <v>4.37</v>
      </c>
    </row>
    <row r="44" spans="1:15" ht="16.5" thickTop="1" x14ac:dyDescent="0.2">
      <c r="A44" s="177" t="s">
        <v>19</v>
      </c>
      <c r="B44" s="178"/>
      <c r="C44" s="79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  <c r="O44" s="166"/>
    </row>
    <row r="45" spans="1:15" x14ac:dyDescent="0.2">
      <c r="A45" s="134" t="s">
        <v>205</v>
      </c>
      <c r="B45" s="6" t="s">
        <v>103</v>
      </c>
      <c r="C45" s="78">
        <v>65</v>
      </c>
      <c r="D45" s="20">
        <v>0.8</v>
      </c>
      <c r="E45" s="20">
        <v>7.4</v>
      </c>
      <c r="F45" s="20">
        <v>5.5</v>
      </c>
      <c r="G45" s="20">
        <v>94</v>
      </c>
      <c r="H45" s="20">
        <v>0.1</v>
      </c>
      <c r="I45" s="20">
        <v>60.5</v>
      </c>
      <c r="J45" s="20">
        <v>0</v>
      </c>
      <c r="K45" s="20">
        <v>0</v>
      </c>
      <c r="L45" s="20">
        <v>188.8</v>
      </c>
      <c r="M45" s="20">
        <v>111.1</v>
      </c>
      <c r="N45" s="20">
        <v>206.5</v>
      </c>
      <c r="O45" s="20">
        <v>9.9</v>
      </c>
    </row>
    <row r="46" spans="1:15" x14ac:dyDescent="0.2">
      <c r="A46" s="83" t="s">
        <v>117</v>
      </c>
      <c r="B46" s="6" t="s">
        <v>118</v>
      </c>
      <c r="C46" s="79">
        <v>250</v>
      </c>
      <c r="D46" s="22">
        <v>1.7</v>
      </c>
      <c r="E46" s="22">
        <v>4.2</v>
      </c>
      <c r="F46" s="22">
        <v>8.3000000000000007</v>
      </c>
      <c r="G46" s="24">
        <v>79</v>
      </c>
      <c r="H46" s="24">
        <v>0.2</v>
      </c>
      <c r="I46" s="24">
        <v>19.2</v>
      </c>
      <c r="J46" s="24">
        <v>0</v>
      </c>
      <c r="K46" s="24">
        <v>0</v>
      </c>
      <c r="L46" s="24">
        <v>84.9</v>
      </c>
      <c r="M46" s="24">
        <v>29.4</v>
      </c>
      <c r="N46" s="62">
        <v>54</v>
      </c>
      <c r="O46" s="99">
        <v>0.9</v>
      </c>
    </row>
    <row r="47" spans="1:15" s="73" customFormat="1" x14ac:dyDescent="0.2">
      <c r="A47" s="85" t="s">
        <v>129</v>
      </c>
      <c r="B47" s="70" t="s">
        <v>128</v>
      </c>
      <c r="C47" s="82">
        <v>180</v>
      </c>
      <c r="D47" s="71">
        <v>3.2</v>
      </c>
      <c r="E47" s="71">
        <v>2.2999999999999998</v>
      </c>
      <c r="F47" s="71">
        <v>12.3</v>
      </c>
      <c r="G47" s="71">
        <v>84</v>
      </c>
      <c r="H47" s="71">
        <v>0.2</v>
      </c>
      <c r="I47" s="71">
        <v>18</v>
      </c>
      <c r="J47" s="71">
        <v>0.06</v>
      </c>
      <c r="K47" s="71">
        <v>0.8</v>
      </c>
      <c r="L47" s="71">
        <v>81.2</v>
      </c>
      <c r="M47" s="71">
        <v>68.400000000000006</v>
      </c>
      <c r="N47" s="75">
        <v>130</v>
      </c>
      <c r="O47" s="162">
        <v>1.3</v>
      </c>
    </row>
    <row r="48" spans="1:15" x14ac:dyDescent="0.2">
      <c r="A48" s="83" t="s">
        <v>136</v>
      </c>
      <c r="B48" s="6" t="s">
        <v>137</v>
      </c>
      <c r="C48" s="79">
        <v>50</v>
      </c>
      <c r="D48" s="22">
        <v>10.199999999999999</v>
      </c>
      <c r="E48" s="22">
        <v>3.2</v>
      </c>
      <c r="F48" s="22">
        <v>0</v>
      </c>
      <c r="G48" s="24">
        <v>70</v>
      </c>
      <c r="H48" s="24">
        <v>0.1</v>
      </c>
      <c r="I48" s="24">
        <v>0.5</v>
      </c>
      <c r="J48" s="24">
        <v>0</v>
      </c>
      <c r="K48" s="24">
        <v>0.9</v>
      </c>
      <c r="L48" s="24">
        <v>12.2</v>
      </c>
      <c r="M48" s="24">
        <v>18.3</v>
      </c>
      <c r="N48" s="62">
        <v>122</v>
      </c>
      <c r="O48" s="99">
        <v>0.4</v>
      </c>
    </row>
    <row r="49" spans="1:15" x14ac:dyDescent="0.2">
      <c r="A49" s="83" t="s">
        <v>158</v>
      </c>
      <c r="B49" s="6" t="s">
        <v>159</v>
      </c>
      <c r="C49" s="78">
        <v>200</v>
      </c>
      <c r="D49" s="20">
        <v>0</v>
      </c>
      <c r="E49" s="20">
        <v>0</v>
      </c>
      <c r="F49" s="20">
        <v>15.4</v>
      </c>
      <c r="G49" s="24">
        <v>60</v>
      </c>
      <c r="H49" s="24">
        <v>0</v>
      </c>
      <c r="I49" s="24">
        <v>0.3</v>
      </c>
      <c r="J49" s="24">
        <v>0.2</v>
      </c>
      <c r="K49" s="24">
        <v>0</v>
      </c>
      <c r="L49" s="24">
        <v>18.899999999999999</v>
      </c>
      <c r="M49" s="24">
        <v>14.6</v>
      </c>
      <c r="N49" s="20">
        <v>29.7</v>
      </c>
      <c r="O49" s="103">
        <v>0.5</v>
      </c>
    </row>
    <row r="50" spans="1:15" x14ac:dyDescent="0.2">
      <c r="A50" s="6" t="s">
        <v>96</v>
      </c>
      <c r="B50" s="6" t="s">
        <v>50</v>
      </c>
      <c r="C50" s="78">
        <v>45</v>
      </c>
      <c r="D50" s="20">
        <v>3.42</v>
      </c>
      <c r="E50" s="20">
        <v>0.36</v>
      </c>
      <c r="F50" s="20">
        <v>22.14</v>
      </c>
      <c r="G50" s="20">
        <v>105.75</v>
      </c>
      <c r="H50" s="20">
        <v>4.9500000000000002E-2</v>
      </c>
      <c r="I50" s="20">
        <v>0</v>
      </c>
      <c r="J50" s="20">
        <v>0</v>
      </c>
      <c r="K50" s="20">
        <v>0.495</v>
      </c>
      <c r="L50" s="20">
        <v>9</v>
      </c>
      <c r="M50" s="20">
        <v>6.3</v>
      </c>
      <c r="N50" s="20">
        <v>29.25</v>
      </c>
      <c r="O50" s="20">
        <v>0.495</v>
      </c>
    </row>
    <row r="51" spans="1:15" ht="16.5" thickBot="1" x14ac:dyDescent="0.25">
      <c r="A51" s="173"/>
      <c r="B51" s="174"/>
      <c r="C51" s="148"/>
      <c r="D51" s="18">
        <f t="shared" ref="D51:O51" si="6">SUM(D45:D50)</f>
        <v>19.32</v>
      </c>
      <c r="E51" s="18">
        <f t="shared" si="6"/>
        <v>17.46</v>
      </c>
      <c r="F51" s="18">
        <f t="shared" si="6"/>
        <v>63.64</v>
      </c>
      <c r="G51" s="18">
        <f t="shared" si="6"/>
        <v>492.75</v>
      </c>
      <c r="H51" s="18">
        <f t="shared" si="6"/>
        <v>0.64949999999999997</v>
      </c>
      <c r="I51" s="18">
        <f t="shared" si="6"/>
        <v>98.5</v>
      </c>
      <c r="J51" s="18">
        <f t="shared" si="6"/>
        <v>0.26</v>
      </c>
      <c r="K51" s="18">
        <f t="shared" si="6"/>
        <v>2.1950000000000003</v>
      </c>
      <c r="L51" s="18">
        <f t="shared" si="6"/>
        <v>395</v>
      </c>
      <c r="M51" s="18">
        <f t="shared" si="6"/>
        <v>248.10000000000002</v>
      </c>
      <c r="N51" s="18">
        <f t="shared" si="6"/>
        <v>571.45000000000005</v>
      </c>
      <c r="O51" s="18">
        <f t="shared" si="6"/>
        <v>13.495000000000001</v>
      </c>
    </row>
    <row r="52" spans="1:15" ht="16.5" thickTop="1" x14ac:dyDescent="0.2">
      <c r="A52" s="201" t="s">
        <v>46</v>
      </c>
      <c r="B52" s="202"/>
      <c r="C52" s="150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7"/>
      <c r="O52" s="166"/>
    </row>
    <row r="53" spans="1:15" x14ac:dyDescent="0.2">
      <c r="A53" s="83" t="s">
        <v>122</v>
      </c>
      <c r="B53" s="6" t="s">
        <v>123</v>
      </c>
      <c r="C53" s="78">
        <v>250</v>
      </c>
      <c r="D53" s="20">
        <v>4.0999999999999996</v>
      </c>
      <c r="E53" s="20">
        <v>4.7</v>
      </c>
      <c r="F53" s="20">
        <v>18.600000000000001</v>
      </c>
      <c r="G53" s="20">
        <v>135</v>
      </c>
      <c r="H53" s="20">
        <v>0.1</v>
      </c>
      <c r="I53" s="20">
        <v>1.1000000000000001</v>
      </c>
      <c r="J53" s="20">
        <v>0.02</v>
      </c>
      <c r="K53" s="20">
        <v>0.02</v>
      </c>
      <c r="L53" s="20">
        <v>126</v>
      </c>
      <c r="M53" s="20">
        <v>23.5</v>
      </c>
      <c r="N53" s="61">
        <v>146</v>
      </c>
      <c r="O53" s="99">
        <v>0.4</v>
      </c>
    </row>
    <row r="54" spans="1:15" x14ac:dyDescent="0.2">
      <c r="A54" s="11" t="s">
        <v>175</v>
      </c>
      <c r="B54" s="6" t="s">
        <v>51</v>
      </c>
      <c r="C54" s="78">
        <v>5</v>
      </c>
      <c r="D54" s="20">
        <v>2.5000000000000001E-2</v>
      </c>
      <c r="E54" s="20">
        <v>4.125</v>
      </c>
      <c r="F54" s="20">
        <v>0.04</v>
      </c>
      <c r="G54" s="20">
        <v>37.4</v>
      </c>
      <c r="H54" s="20">
        <v>0</v>
      </c>
      <c r="I54" s="20">
        <v>0</v>
      </c>
      <c r="J54" s="20">
        <v>0.03</v>
      </c>
      <c r="K54" s="20">
        <v>0.05</v>
      </c>
      <c r="L54" s="20">
        <v>0.6</v>
      </c>
      <c r="M54" s="20">
        <v>0</v>
      </c>
      <c r="N54" s="20">
        <v>0.95</v>
      </c>
      <c r="O54" s="20">
        <v>0.01</v>
      </c>
    </row>
    <row r="55" spans="1:15" x14ac:dyDescent="0.25">
      <c r="A55" s="60" t="s">
        <v>229</v>
      </c>
      <c r="B55" s="60" t="s">
        <v>194</v>
      </c>
      <c r="C55" s="131">
        <v>20</v>
      </c>
      <c r="D55" s="102">
        <v>6.82</v>
      </c>
      <c r="E55" s="102">
        <v>5.01</v>
      </c>
      <c r="F55" s="102">
        <v>3.8</v>
      </c>
      <c r="G55" s="102">
        <v>87.57</v>
      </c>
      <c r="H55" s="102">
        <v>6.0000000000000001E-3</v>
      </c>
      <c r="I55" s="102">
        <v>0.4</v>
      </c>
      <c r="J55" s="102">
        <v>0.05</v>
      </c>
      <c r="K55" s="102">
        <v>0</v>
      </c>
      <c r="L55" s="102">
        <v>148</v>
      </c>
      <c r="M55" s="102">
        <v>10</v>
      </c>
      <c r="N55" s="102">
        <v>82</v>
      </c>
      <c r="O55" s="160">
        <v>0</v>
      </c>
    </row>
    <row r="56" spans="1:15" x14ac:dyDescent="0.2">
      <c r="A56" s="3" t="s">
        <v>237</v>
      </c>
      <c r="B56" s="6" t="s">
        <v>199</v>
      </c>
      <c r="C56" s="79">
        <v>200</v>
      </c>
      <c r="D56" s="22">
        <v>0.18</v>
      </c>
      <c r="E56" s="22">
        <v>0.2</v>
      </c>
      <c r="F56" s="22">
        <v>9.4</v>
      </c>
      <c r="G56" s="24">
        <v>17</v>
      </c>
      <c r="H56" s="24">
        <v>0</v>
      </c>
      <c r="I56" s="24">
        <v>6</v>
      </c>
      <c r="J56" s="24">
        <v>2.2999999999999998</v>
      </c>
      <c r="K56" s="24">
        <v>0.1</v>
      </c>
      <c r="L56" s="24">
        <v>9.6</v>
      </c>
      <c r="M56" s="24">
        <v>5.4</v>
      </c>
      <c r="N56" s="20">
        <v>6.6</v>
      </c>
      <c r="O56" s="103">
        <v>1.4</v>
      </c>
    </row>
    <row r="57" spans="1:15" x14ac:dyDescent="0.2">
      <c r="A57" s="6" t="s">
        <v>96</v>
      </c>
      <c r="B57" s="6" t="s">
        <v>50</v>
      </c>
      <c r="C57" s="78">
        <v>40</v>
      </c>
      <c r="D57" s="20">
        <v>3.04</v>
      </c>
      <c r="E57" s="20">
        <v>0.32</v>
      </c>
      <c r="F57" s="20">
        <v>19.68</v>
      </c>
      <c r="G57" s="20">
        <v>94</v>
      </c>
      <c r="H57" s="20">
        <v>4.4000000000000004E-2</v>
      </c>
      <c r="I57" s="20">
        <v>0</v>
      </c>
      <c r="J57" s="20">
        <v>0</v>
      </c>
      <c r="K57" s="20">
        <v>0.44</v>
      </c>
      <c r="L57" s="20">
        <v>8</v>
      </c>
      <c r="M57" s="20">
        <v>5.6</v>
      </c>
      <c r="N57" s="20">
        <v>26</v>
      </c>
      <c r="O57" s="20">
        <v>0.44</v>
      </c>
    </row>
    <row r="58" spans="1:15" ht="16.5" thickBot="1" x14ac:dyDescent="0.25">
      <c r="A58" s="203" t="s">
        <v>53</v>
      </c>
      <c r="B58" s="176"/>
      <c r="C58" s="148"/>
      <c r="D58" s="18">
        <f t="shared" ref="D58:O58" si="7">SUM(D53:D57)</f>
        <v>14.164999999999999</v>
      </c>
      <c r="E58" s="18">
        <f t="shared" si="7"/>
        <v>14.354999999999999</v>
      </c>
      <c r="F58" s="18">
        <f t="shared" si="7"/>
        <v>51.52</v>
      </c>
      <c r="G58" s="18">
        <f t="shared" si="7"/>
        <v>370.97</v>
      </c>
      <c r="H58" s="18">
        <f t="shared" si="7"/>
        <v>0.15000000000000002</v>
      </c>
      <c r="I58" s="18">
        <f t="shared" si="7"/>
        <v>7.5</v>
      </c>
      <c r="J58" s="18">
        <f t="shared" si="7"/>
        <v>2.4</v>
      </c>
      <c r="K58" s="18">
        <f t="shared" si="7"/>
        <v>0.61</v>
      </c>
      <c r="L58" s="18">
        <f t="shared" si="7"/>
        <v>292.20000000000005</v>
      </c>
      <c r="M58" s="18">
        <f t="shared" si="7"/>
        <v>44.5</v>
      </c>
      <c r="N58" s="18">
        <f t="shared" si="7"/>
        <v>261.54999999999995</v>
      </c>
      <c r="O58" s="18">
        <f t="shared" si="7"/>
        <v>2.25</v>
      </c>
    </row>
    <row r="59" spans="1:15" ht="16.5" thickTop="1" x14ac:dyDescent="0.2">
      <c r="A59" s="177" t="s">
        <v>54</v>
      </c>
      <c r="B59" s="178"/>
      <c r="C59" s="79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3"/>
      <c r="O59" s="166"/>
    </row>
    <row r="60" spans="1:15" s="72" customFormat="1" x14ac:dyDescent="0.2">
      <c r="A60" s="3" t="s">
        <v>179</v>
      </c>
      <c r="B60" s="6" t="s">
        <v>181</v>
      </c>
      <c r="C60" s="78">
        <v>200</v>
      </c>
      <c r="D60" s="20">
        <v>5.8</v>
      </c>
      <c r="E60" s="20">
        <v>5</v>
      </c>
      <c r="F60" s="20">
        <v>8</v>
      </c>
      <c r="G60" s="20">
        <v>100</v>
      </c>
      <c r="H60" s="20">
        <v>0.08</v>
      </c>
      <c r="I60" s="20">
        <v>1.4</v>
      </c>
      <c r="J60" s="20">
        <v>0.04</v>
      </c>
      <c r="K60" s="20">
        <v>0</v>
      </c>
      <c r="L60" s="20">
        <v>240</v>
      </c>
      <c r="M60" s="20">
        <v>28</v>
      </c>
      <c r="N60" s="20">
        <v>180</v>
      </c>
      <c r="O60" s="21">
        <v>0.2</v>
      </c>
    </row>
    <row r="61" spans="1:15" s="107" customFormat="1" x14ac:dyDescent="0.25">
      <c r="A61" s="60" t="s">
        <v>226</v>
      </c>
      <c r="B61" s="60" t="s">
        <v>196</v>
      </c>
      <c r="C61" s="131">
        <v>40</v>
      </c>
      <c r="D61" s="102">
        <v>3.6</v>
      </c>
      <c r="E61" s="102">
        <v>3.44</v>
      </c>
      <c r="F61" s="102">
        <v>27.24</v>
      </c>
      <c r="G61" s="102">
        <v>154</v>
      </c>
      <c r="H61" s="102">
        <v>3.2000000000000001E-2</v>
      </c>
      <c r="I61" s="102">
        <v>0</v>
      </c>
      <c r="J61" s="102">
        <v>0</v>
      </c>
      <c r="K61" s="102">
        <v>0</v>
      </c>
      <c r="L61" s="102">
        <v>3.6</v>
      </c>
      <c r="M61" s="102">
        <v>3.6</v>
      </c>
      <c r="N61" s="102">
        <v>16.399999999999999</v>
      </c>
      <c r="O61" s="160">
        <v>0.24</v>
      </c>
    </row>
    <row r="62" spans="1:15" ht="16.5" thickBot="1" x14ac:dyDescent="0.25">
      <c r="A62" s="175" t="s">
        <v>55</v>
      </c>
      <c r="B62" s="176"/>
      <c r="C62" s="148"/>
      <c r="D62" s="18">
        <f t="shared" ref="D62:N62" si="8">SUM(D60:D61)</f>
        <v>9.4</v>
      </c>
      <c r="E62" s="18">
        <f t="shared" si="8"/>
        <v>8.44</v>
      </c>
      <c r="F62" s="35">
        <f t="shared" si="8"/>
        <v>35.239999999999995</v>
      </c>
      <c r="G62" s="18">
        <f t="shared" si="8"/>
        <v>254</v>
      </c>
      <c r="H62" s="18">
        <f t="shared" si="8"/>
        <v>0.112</v>
      </c>
      <c r="I62" s="18">
        <f t="shared" si="8"/>
        <v>1.4</v>
      </c>
      <c r="J62" s="18">
        <f t="shared" si="8"/>
        <v>0.04</v>
      </c>
      <c r="K62" s="18">
        <f t="shared" si="8"/>
        <v>0</v>
      </c>
      <c r="L62" s="18">
        <f t="shared" si="8"/>
        <v>243.6</v>
      </c>
      <c r="M62" s="18">
        <f t="shared" si="8"/>
        <v>31.6</v>
      </c>
      <c r="N62" s="19">
        <f t="shared" si="8"/>
        <v>196.4</v>
      </c>
      <c r="O62" s="89">
        <f>SUM(O58:O61)</f>
        <v>2.6900000000000004</v>
      </c>
    </row>
    <row r="63" spans="1:15" ht="17.25" thickTop="1" thickBot="1" x14ac:dyDescent="0.25">
      <c r="A63" s="179" t="s">
        <v>41</v>
      </c>
      <c r="B63" s="180"/>
      <c r="C63" s="151"/>
      <c r="D63" s="16">
        <f t="shared" ref="D63:N63" si="9">D43+D51+D58+D62</f>
        <v>56.024999999999999</v>
      </c>
      <c r="E63" s="16">
        <f t="shared" si="9"/>
        <v>49.574999999999996</v>
      </c>
      <c r="F63" s="16">
        <f t="shared" si="9"/>
        <v>192.39999999999998</v>
      </c>
      <c r="G63" s="16">
        <f t="shared" si="9"/>
        <v>1528.02</v>
      </c>
      <c r="H63" s="16">
        <f t="shared" si="9"/>
        <v>1.2195</v>
      </c>
      <c r="I63" s="16">
        <f t="shared" si="9"/>
        <v>178.3</v>
      </c>
      <c r="J63" s="16">
        <f t="shared" si="9"/>
        <v>2.75</v>
      </c>
      <c r="K63" s="16">
        <f t="shared" si="9"/>
        <v>3.7450000000000001</v>
      </c>
      <c r="L63" s="16">
        <f t="shared" si="9"/>
        <v>1173.8</v>
      </c>
      <c r="M63" s="16">
        <f t="shared" si="9"/>
        <v>446.6</v>
      </c>
      <c r="N63" s="17">
        <f t="shared" si="9"/>
        <v>1337.3000000000002</v>
      </c>
      <c r="O63" s="89">
        <f>SUM(O58:O62)</f>
        <v>5.3800000000000008</v>
      </c>
    </row>
    <row r="64" spans="1:15" ht="16.5" thickTop="1" x14ac:dyDescent="0.2">
      <c r="A64" s="5"/>
      <c r="B64" s="5"/>
      <c r="C64" s="152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5" x14ac:dyDescent="0.2">
      <c r="A65" s="5"/>
      <c r="B65" s="5"/>
      <c r="C65" s="152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" t="s">
        <v>40</v>
      </c>
    </row>
    <row r="66" spans="1:15" x14ac:dyDescent="0.25">
      <c r="A66" s="7" t="s">
        <v>21</v>
      </c>
      <c r="B66" s="5"/>
      <c r="C66" s="152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5" x14ac:dyDescent="0.2">
      <c r="A67" s="8"/>
      <c r="B67" s="5"/>
      <c r="C67" s="152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164"/>
    </row>
    <row r="68" spans="1:15" ht="16.5" customHeight="1" x14ac:dyDescent="0.2">
      <c r="A68" s="171" t="s">
        <v>2</v>
      </c>
      <c r="B68" s="171" t="s">
        <v>37</v>
      </c>
      <c r="C68" s="183" t="s">
        <v>3</v>
      </c>
      <c r="D68" s="171" t="s">
        <v>106</v>
      </c>
      <c r="E68" s="185"/>
      <c r="F68" s="185"/>
      <c r="G68" s="171" t="s">
        <v>4</v>
      </c>
      <c r="H68" s="171" t="s">
        <v>5</v>
      </c>
      <c r="I68" s="171"/>
      <c r="J68" s="171"/>
      <c r="K68" s="171"/>
      <c r="L68" s="186" t="s">
        <v>6</v>
      </c>
      <c r="M68" s="187"/>
      <c r="N68" s="187"/>
      <c r="O68" s="188"/>
    </row>
    <row r="69" spans="1:15" ht="17.25" customHeight="1" x14ac:dyDescent="0.2">
      <c r="A69" s="171"/>
      <c r="B69" s="171"/>
      <c r="C69" s="184"/>
      <c r="D69" s="81" t="s">
        <v>7</v>
      </c>
      <c r="E69" s="81" t="s">
        <v>8</v>
      </c>
      <c r="F69" s="81" t="s">
        <v>9</v>
      </c>
      <c r="G69" s="171"/>
      <c r="H69" s="81" t="s">
        <v>10</v>
      </c>
      <c r="I69" s="81" t="s">
        <v>11</v>
      </c>
      <c r="J69" s="81" t="s">
        <v>12</v>
      </c>
      <c r="K69" s="81" t="s">
        <v>13</v>
      </c>
      <c r="L69" s="81" t="s">
        <v>14</v>
      </c>
      <c r="M69" s="81" t="s">
        <v>39</v>
      </c>
      <c r="N69" s="81" t="s">
        <v>15</v>
      </c>
      <c r="O69" s="161" t="s">
        <v>16</v>
      </c>
    </row>
    <row r="70" spans="1:15" x14ac:dyDescent="0.2">
      <c r="A70" s="177" t="s">
        <v>17</v>
      </c>
      <c r="B70" s="178"/>
      <c r="C70" s="147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93"/>
      <c r="O70" s="99"/>
    </row>
    <row r="71" spans="1:15" x14ac:dyDescent="0.2">
      <c r="A71" s="83" t="s">
        <v>115</v>
      </c>
      <c r="B71" s="6" t="s">
        <v>116</v>
      </c>
      <c r="C71" s="78">
        <v>150</v>
      </c>
      <c r="D71" s="20">
        <v>10.6</v>
      </c>
      <c r="E71" s="20">
        <v>9.5</v>
      </c>
      <c r="F71" s="20">
        <v>34.299999999999997</v>
      </c>
      <c r="G71" s="20">
        <v>267</v>
      </c>
      <c r="H71" s="20">
        <v>0.1</v>
      </c>
      <c r="I71" s="20">
        <v>1.1000000000000001</v>
      </c>
      <c r="J71" s="20">
        <v>0.02</v>
      </c>
      <c r="K71" s="20">
        <v>1.7</v>
      </c>
      <c r="L71" s="20">
        <v>204.1</v>
      </c>
      <c r="M71" s="20">
        <v>17.7</v>
      </c>
      <c r="N71" s="61">
        <v>584.29999999999995</v>
      </c>
      <c r="O71" s="99">
        <v>1.1000000000000001</v>
      </c>
    </row>
    <row r="72" spans="1:15" x14ac:dyDescent="0.2">
      <c r="A72" s="3" t="s">
        <v>48</v>
      </c>
      <c r="B72" s="6" t="s">
        <v>95</v>
      </c>
      <c r="C72" s="78">
        <v>100</v>
      </c>
      <c r="D72" s="20">
        <v>0.4</v>
      </c>
      <c r="E72" s="20">
        <v>0.3</v>
      </c>
      <c r="F72" s="20">
        <v>10.3</v>
      </c>
      <c r="G72" s="20">
        <v>47</v>
      </c>
      <c r="H72" s="20">
        <v>0.02</v>
      </c>
      <c r="I72" s="20">
        <v>5</v>
      </c>
      <c r="J72" s="20">
        <v>0</v>
      </c>
      <c r="K72" s="20">
        <v>0.4</v>
      </c>
      <c r="L72" s="20">
        <v>19</v>
      </c>
      <c r="M72" s="20">
        <v>12</v>
      </c>
      <c r="N72" s="20">
        <v>16</v>
      </c>
      <c r="O72" s="21">
        <v>2.2999999999999998</v>
      </c>
    </row>
    <row r="73" spans="1:15" x14ac:dyDescent="0.2">
      <c r="A73" s="6" t="s">
        <v>96</v>
      </c>
      <c r="B73" s="6" t="s">
        <v>50</v>
      </c>
      <c r="C73" s="78">
        <v>30</v>
      </c>
      <c r="D73" s="20">
        <v>2.2799999999999998</v>
      </c>
      <c r="E73" s="20">
        <v>0.24</v>
      </c>
      <c r="F73" s="20">
        <v>14.76</v>
      </c>
      <c r="G73" s="20">
        <v>70.5</v>
      </c>
      <c r="H73" s="20">
        <v>3.3000000000000002E-2</v>
      </c>
      <c r="I73" s="20">
        <v>0</v>
      </c>
      <c r="J73" s="20">
        <v>0</v>
      </c>
      <c r="K73" s="20">
        <v>0.33</v>
      </c>
      <c r="L73" s="20">
        <v>6</v>
      </c>
      <c r="M73" s="20">
        <v>4.2</v>
      </c>
      <c r="N73" s="20">
        <v>19.5</v>
      </c>
      <c r="O73" s="20">
        <v>0.33</v>
      </c>
    </row>
    <row r="74" spans="1:15" x14ac:dyDescent="0.2">
      <c r="A74" s="76" t="s">
        <v>231</v>
      </c>
      <c r="B74" s="12" t="s">
        <v>183</v>
      </c>
      <c r="C74" s="153">
        <v>200</v>
      </c>
      <c r="D74" s="24">
        <v>0.4</v>
      </c>
      <c r="E74" s="24">
        <v>0</v>
      </c>
      <c r="F74" s="24">
        <v>5</v>
      </c>
      <c r="G74" s="24">
        <v>22</v>
      </c>
      <c r="H74" s="24">
        <v>0.14000000000000001</v>
      </c>
      <c r="I74" s="24">
        <v>20</v>
      </c>
      <c r="J74" s="24">
        <v>0</v>
      </c>
      <c r="K74" s="24">
        <v>0</v>
      </c>
      <c r="L74" s="24">
        <v>990</v>
      </c>
      <c r="M74" s="24">
        <v>880</v>
      </c>
      <c r="N74" s="62">
        <v>1648</v>
      </c>
      <c r="O74" s="160">
        <v>164</v>
      </c>
    </row>
    <row r="75" spans="1:15" ht="16.5" thickBot="1" x14ac:dyDescent="0.25">
      <c r="A75" s="173" t="s">
        <v>18</v>
      </c>
      <c r="B75" s="174"/>
      <c r="C75" s="148"/>
      <c r="D75" s="18">
        <f t="shared" ref="D75:O75" si="10">SUM(D71:D74)</f>
        <v>13.68</v>
      </c>
      <c r="E75" s="18">
        <f t="shared" si="10"/>
        <v>10.040000000000001</v>
      </c>
      <c r="F75" s="18">
        <f t="shared" si="10"/>
        <v>64.359999999999985</v>
      </c>
      <c r="G75" s="18">
        <f t="shared" si="10"/>
        <v>406.5</v>
      </c>
      <c r="H75" s="18">
        <f t="shared" si="10"/>
        <v>0.29300000000000004</v>
      </c>
      <c r="I75" s="18">
        <f t="shared" si="10"/>
        <v>26.1</v>
      </c>
      <c r="J75" s="18">
        <f t="shared" si="10"/>
        <v>0.02</v>
      </c>
      <c r="K75" s="18">
        <f t="shared" si="10"/>
        <v>2.4300000000000002</v>
      </c>
      <c r="L75" s="18">
        <f t="shared" si="10"/>
        <v>1219.0999999999999</v>
      </c>
      <c r="M75" s="18">
        <f t="shared" si="10"/>
        <v>913.9</v>
      </c>
      <c r="N75" s="18">
        <f t="shared" si="10"/>
        <v>2267.8000000000002</v>
      </c>
      <c r="O75" s="18">
        <f t="shared" si="10"/>
        <v>167.73</v>
      </c>
    </row>
    <row r="76" spans="1:15" ht="16.5" thickTop="1" x14ac:dyDescent="0.2">
      <c r="A76" s="177" t="s">
        <v>19</v>
      </c>
      <c r="B76" s="178"/>
      <c r="C76" s="79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63"/>
      <c r="O76" s="166"/>
    </row>
    <row r="77" spans="1:15" x14ac:dyDescent="0.2">
      <c r="A77" s="74" t="s">
        <v>206</v>
      </c>
      <c r="B77" s="14" t="s">
        <v>102</v>
      </c>
      <c r="C77" s="79">
        <v>60</v>
      </c>
      <c r="D77" s="22">
        <v>0.36</v>
      </c>
      <c r="E77" s="22">
        <v>8.0500000000000007</v>
      </c>
      <c r="F77" s="22">
        <v>1</v>
      </c>
      <c r="G77" s="22">
        <v>75</v>
      </c>
      <c r="H77" s="22">
        <v>0.17</v>
      </c>
      <c r="I77" s="22">
        <v>57</v>
      </c>
      <c r="J77" s="22">
        <v>0</v>
      </c>
      <c r="K77" s="22">
        <v>0</v>
      </c>
      <c r="L77" s="22">
        <v>131.1</v>
      </c>
      <c r="M77" s="22">
        <v>79.8</v>
      </c>
      <c r="N77" s="22">
        <v>240.12</v>
      </c>
      <c r="O77" s="22">
        <v>3.42</v>
      </c>
    </row>
    <row r="78" spans="1:15" x14ac:dyDescent="0.2">
      <c r="A78" s="3" t="s">
        <v>124</v>
      </c>
      <c r="B78" s="6" t="s">
        <v>97</v>
      </c>
      <c r="C78" s="78">
        <v>250</v>
      </c>
      <c r="D78" s="20">
        <v>6.1</v>
      </c>
      <c r="E78" s="20">
        <v>3.9</v>
      </c>
      <c r="F78" s="20">
        <v>24.1</v>
      </c>
      <c r="G78" s="20">
        <v>156</v>
      </c>
      <c r="H78" s="20">
        <v>0.3</v>
      </c>
      <c r="I78" s="20">
        <v>13.5</v>
      </c>
      <c r="J78" s="20">
        <v>0.02</v>
      </c>
      <c r="K78" s="20">
        <v>0.1</v>
      </c>
      <c r="L78" s="20">
        <v>40.5</v>
      </c>
      <c r="M78" s="20">
        <v>38.200000000000003</v>
      </c>
      <c r="N78" s="61">
        <v>91.1</v>
      </c>
      <c r="O78" s="99">
        <v>2.1</v>
      </c>
    </row>
    <row r="79" spans="1:15" s="73" customFormat="1" x14ac:dyDescent="0.2">
      <c r="A79" s="69" t="s">
        <v>130</v>
      </c>
      <c r="B79" s="70" t="s">
        <v>131</v>
      </c>
      <c r="C79" s="82">
        <v>180</v>
      </c>
      <c r="D79" s="71">
        <v>3.2</v>
      </c>
      <c r="E79" s="71">
        <v>5.2</v>
      </c>
      <c r="F79" s="71">
        <v>17.5</v>
      </c>
      <c r="G79" s="71">
        <v>129</v>
      </c>
      <c r="H79" s="71">
        <v>0.3</v>
      </c>
      <c r="I79" s="71">
        <v>15.8</v>
      </c>
      <c r="J79" s="71">
        <v>3.9</v>
      </c>
      <c r="K79" s="71">
        <v>1.6</v>
      </c>
      <c r="L79" s="71">
        <v>61.7</v>
      </c>
      <c r="M79" s="71">
        <v>37</v>
      </c>
      <c r="N79" s="75">
        <v>72.5</v>
      </c>
      <c r="O79" s="162">
        <v>2.4</v>
      </c>
    </row>
    <row r="80" spans="1:15" x14ac:dyDescent="0.2">
      <c r="A80" s="135" t="s">
        <v>138</v>
      </c>
      <c r="B80" s="6" t="s">
        <v>139</v>
      </c>
      <c r="C80" s="78">
        <v>80</v>
      </c>
      <c r="D80" s="20">
        <v>14.2</v>
      </c>
      <c r="E80" s="20">
        <v>4.3</v>
      </c>
      <c r="F80" s="20">
        <v>3.8</v>
      </c>
      <c r="G80" s="20">
        <v>112</v>
      </c>
      <c r="H80" s="20">
        <v>0.1</v>
      </c>
      <c r="I80" s="20">
        <v>0.8</v>
      </c>
      <c r="J80" s="20">
        <v>0.1</v>
      </c>
      <c r="K80" s="20">
        <v>0.4</v>
      </c>
      <c r="L80" s="20">
        <v>72.7</v>
      </c>
      <c r="M80" s="20">
        <v>54.9</v>
      </c>
      <c r="N80" s="61">
        <v>266.10000000000002</v>
      </c>
      <c r="O80" s="99">
        <v>1.2</v>
      </c>
    </row>
    <row r="81" spans="1:16" x14ac:dyDescent="0.2">
      <c r="A81" s="3" t="s">
        <v>166</v>
      </c>
      <c r="B81" s="6" t="s">
        <v>164</v>
      </c>
      <c r="C81" s="78">
        <v>200</v>
      </c>
      <c r="D81" s="20">
        <v>0.7</v>
      </c>
      <c r="E81" s="20">
        <v>0.3</v>
      </c>
      <c r="F81" s="20">
        <v>9.6999999999999993</v>
      </c>
      <c r="G81" s="24">
        <v>57</v>
      </c>
      <c r="H81" s="20">
        <v>0</v>
      </c>
      <c r="I81" s="20">
        <v>80</v>
      </c>
      <c r="J81" s="20">
        <v>0.3</v>
      </c>
      <c r="K81" s="20">
        <v>0</v>
      </c>
      <c r="L81" s="20">
        <v>19.2</v>
      </c>
      <c r="M81" s="20">
        <v>4.9000000000000004</v>
      </c>
      <c r="N81" s="20">
        <v>3.1</v>
      </c>
      <c r="O81" s="20">
        <v>0.7</v>
      </c>
    </row>
    <row r="82" spans="1:16" ht="15" customHeight="1" x14ac:dyDescent="0.2">
      <c r="A82" s="6" t="s">
        <v>174</v>
      </c>
      <c r="B82" s="6" t="s">
        <v>49</v>
      </c>
      <c r="C82" s="78">
        <v>50</v>
      </c>
      <c r="D82" s="20">
        <v>3.3</v>
      </c>
      <c r="E82" s="20">
        <v>0.6</v>
      </c>
      <c r="F82" s="20">
        <v>16.7</v>
      </c>
      <c r="G82" s="20">
        <v>87</v>
      </c>
      <c r="H82" s="20">
        <v>0.09</v>
      </c>
      <c r="I82" s="20">
        <v>0</v>
      </c>
      <c r="J82" s="20">
        <v>0</v>
      </c>
      <c r="K82" s="20">
        <v>0.7</v>
      </c>
      <c r="L82" s="20">
        <v>17.5</v>
      </c>
      <c r="M82" s="20">
        <v>23.5</v>
      </c>
      <c r="N82" s="20">
        <v>79</v>
      </c>
      <c r="O82" s="20">
        <v>1.95</v>
      </c>
    </row>
    <row r="83" spans="1:16" ht="16.5" thickBot="1" x14ac:dyDescent="0.25">
      <c r="A83" s="173" t="s">
        <v>20</v>
      </c>
      <c r="B83" s="174"/>
      <c r="C83" s="148"/>
      <c r="D83" s="18">
        <f t="shared" ref="D83:O83" si="11">SUM(D77:D82)</f>
        <v>27.86</v>
      </c>
      <c r="E83" s="18">
        <f t="shared" si="11"/>
        <v>22.350000000000005</v>
      </c>
      <c r="F83" s="18">
        <f t="shared" si="11"/>
        <v>72.8</v>
      </c>
      <c r="G83" s="18">
        <f t="shared" si="11"/>
        <v>616</v>
      </c>
      <c r="H83" s="18">
        <f t="shared" si="11"/>
        <v>0.96</v>
      </c>
      <c r="I83" s="18">
        <f t="shared" si="11"/>
        <v>167.1</v>
      </c>
      <c r="J83" s="18">
        <f t="shared" si="11"/>
        <v>4.3199999999999994</v>
      </c>
      <c r="K83" s="18">
        <f t="shared" si="11"/>
        <v>2.8</v>
      </c>
      <c r="L83" s="18">
        <f t="shared" si="11"/>
        <v>342.7</v>
      </c>
      <c r="M83" s="18">
        <f t="shared" si="11"/>
        <v>238.3</v>
      </c>
      <c r="N83" s="89">
        <f t="shared" si="11"/>
        <v>751.92000000000007</v>
      </c>
      <c r="O83" s="89">
        <f t="shared" si="11"/>
        <v>11.769999999999998</v>
      </c>
    </row>
    <row r="84" spans="1:16" ht="16.5" thickTop="1" x14ac:dyDescent="0.2">
      <c r="A84" s="181" t="s">
        <v>46</v>
      </c>
      <c r="B84" s="182"/>
      <c r="C84" s="150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90"/>
      <c r="O84" s="166"/>
    </row>
    <row r="85" spans="1:16" x14ac:dyDescent="0.2">
      <c r="A85" s="3" t="s">
        <v>154</v>
      </c>
      <c r="B85" s="6" t="s">
        <v>155</v>
      </c>
      <c r="C85" s="153">
        <v>75</v>
      </c>
      <c r="D85" s="24">
        <v>12.1</v>
      </c>
      <c r="E85" s="24">
        <v>3</v>
      </c>
      <c r="F85" s="24">
        <v>5.9</v>
      </c>
      <c r="G85" s="24">
        <v>100</v>
      </c>
      <c r="H85" s="24">
        <v>1.6</v>
      </c>
      <c r="I85" s="24">
        <v>0.6</v>
      </c>
      <c r="J85" s="24">
        <v>26.2</v>
      </c>
      <c r="K85" s="24">
        <v>0.1</v>
      </c>
      <c r="L85" s="24">
        <v>128.30000000000001</v>
      </c>
      <c r="M85" s="24">
        <v>29</v>
      </c>
      <c r="N85" s="62">
        <v>213</v>
      </c>
      <c r="O85" s="169">
        <v>0.03</v>
      </c>
    </row>
    <row r="86" spans="1:16" x14ac:dyDescent="0.25">
      <c r="A86" s="60" t="s">
        <v>230</v>
      </c>
      <c r="B86" s="60" t="s">
        <v>191</v>
      </c>
      <c r="C86" s="154">
        <v>20</v>
      </c>
      <c r="D86" s="120">
        <v>0.9</v>
      </c>
      <c r="E86" s="120">
        <v>0</v>
      </c>
      <c r="F86" s="120">
        <v>11.2</v>
      </c>
      <c r="G86" s="120">
        <v>48</v>
      </c>
      <c r="H86" s="102">
        <v>4.0000000000000001E-3</v>
      </c>
      <c r="I86" s="102">
        <v>6</v>
      </c>
      <c r="J86" s="102">
        <v>0</v>
      </c>
      <c r="K86" s="102">
        <v>0</v>
      </c>
      <c r="L86" s="102">
        <v>3.4</v>
      </c>
      <c r="M86" s="102">
        <v>1.3</v>
      </c>
      <c r="N86" s="102">
        <v>2.2999999999999998</v>
      </c>
      <c r="O86" s="160">
        <v>0.03</v>
      </c>
    </row>
    <row r="87" spans="1:16" x14ac:dyDescent="0.25">
      <c r="A87" s="69" t="s">
        <v>238</v>
      </c>
      <c r="B87" s="6" t="s">
        <v>198</v>
      </c>
      <c r="C87" s="79">
        <v>200</v>
      </c>
      <c r="D87" s="20">
        <v>0.4</v>
      </c>
      <c r="E87" s="20">
        <v>0.1</v>
      </c>
      <c r="F87" s="20">
        <v>14.9</v>
      </c>
      <c r="G87" s="24">
        <v>62</v>
      </c>
      <c r="H87" s="24">
        <v>0</v>
      </c>
      <c r="I87" s="24">
        <v>2.9</v>
      </c>
      <c r="J87" s="24">
        <v>0</v>
      </c>
      <c r="K87" s="24">
        <v>0</v>
      </c>
      <c r="L87" s="24">
        <v>7.5</v>
      </c>
      <c r="M87" s="20">
        <v>4.8</v>
      </c>
      <c r="N87" s="105">
        <v>11</v>
      </c>
      <c r="O87" s="32">
        <v>0.95</v>
      </c>
      <c r="P87" s="32"/>
    </row>
    <row r="88" spans="1:16" x14ac:dyDescent="0.2">
      <c r="A88" s="3" t="s">
        <v>48</v>
      </c>
      <c r="B88" s="6" t="s">
        <v>188</v>
      </c>
      <c r="C88" s="78">
        <v>100</v>
      </c>
      <c r="D88" s="20">
        <v>0.4</v>
      </c>
      <c r="E88" s="20">
        <v>0.4</v>
      </c>
      <c r="F88" s="20">
        <v>9.8000000000000007</v>
      </c>
      <c r="G88" s="20">
        <v>47</v>
      </c>
      <c r="H88" s="20">
        <v>0.03</v>
      </c>
      <c r="I88" s="20">
        <v>10</v>
      </c>
      <c r="J88" s="20">
        <v>0</v>
      </c>
      <c r="K88" s="20">
        <v>0.2</v>
      </c>
      <c r="L88" s="20">
        <v>16</v>
      </c>
      <c r="M88" s="20">
        <v>9</v>
      </c>
      <c r="N88" s="20">
        <v>11</v>
      </c>
      <c r="O88" s="21">
        <v>2.2000000000000002</v>
      </c>
    </row>
    <row r="89" spans="1:16" x14ac:dyDescent="0.2">
      <c r="A89" s="6" t="s">
        <v>96</v>
      </c>
      <c r="B89" s="6" t="s">
        <v>50</v>
      </c>
      <c r="C89" s="78">
        <v>50</v>
      </c>
      <c r="D89" s="20">
        <v>3.8</v>
      </c>
      <c r="E89" s="20">
        <v>0.4</v>
      </c>
      <c r="F89" s="20">
        <v>24.6</v>
      </c>
      <c r="G89" s="20">
        <v>117.5</v>
      </c>
      <c r="H89" s="20">
        <v>5.5E-2</v>
      </c>
      <c r="I89" s="20">
        <v>0</v>
      </c>
      <c r="J89" s="20">
        <v>0</v>
      </c>
      <c r="K89" s="20">
        <v>0.55000000000000004</v>
      </c>
      <c r="L89" s="20">
        <v>10</v>
      </c>
      <c r="M89" s="20">
        <v>7</v>
      </c>
      <c r="N89" s="20">
        <v>32.5</v>
      </c>
      <c r="O89" s="20">
        <v>0.55000000000000004</v>
      </c>
    </row>
    <row r="90" spans="1:16" ht="16.5" thickBot="1" x14ac:dyDescent="0.25">
      <c r="A90" s="175" t="s">
        <v>47</v>
      </c>
      <c r="B90" s="176"/>
      <c r="C90" s="148"/>
      <c r="D90" s="18">
        <f t="shared" ref="D90:O90" si="12">SUM(D85:D89)</f>
        <v>17.600000000000001</v>
      </c>
      <c r="E90" s="18">
        <f t="shared" si="12"/>
        <v>3.9</v>
      </c>
      <c r="F90" s="18">
        <f t="shared" si="12"/>
        <v>66.400000000000006</v>
      </c>
      <c r="G90" s="18">
        <f t="shared" si="12"/>
        <v>374.5</v>
      </c>
      <c r="H90" s="18">
        <f t="shared" si="12"/>
        <v>1.6890000000000001</v>
      </c>
      <c r="I90" s="18">
        <f t="shared" si="12"/>
        <v>19.5</v>
      </c>
      <c r="J90" s="18">
        <f t="shared" si="12"/>
        <v>26.2</v>
      </c>
      <c r="K90" s="18">
        <f t="shared" si="12"/>
        <v>0.85000000000000009</v>
      </c>
      <c r="L90" s="18">
        <f t="shared" si="12"/>
        <v>165.20000000000002</v>
      </c>
      <c r="M90" s="18">
        <f t="shared" si="12"/>
        <v>51.1</v>
      </c>
      <c r="N90" s="18">
        <f t="shared" si="12"/>
        <v>269.8</v>
      </c>
      <c r="O90" s="18">
        <f t="shared" si="12"/>
        <v>3.76</v>
      </c>
    </row>
    <row r="91" spans="1:16" ht="16.5" thickTop="1" x14ac:dyDescent="0.2">
      <c r="A91" s="177" t="s">
        <v>54</v>
      </c>
      <c r="B91" s="178"/>
      <c r="C91" s="79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63"/>
      <c r="O91" s="167"/>
    </row>
    <row r="92" spans="1:16" x14ac:dyDescent="0.2">
      <c r="A92" s="11" t="s">
        <v>179</v>
      </c>
      <c r="B92" s="13" t="s">
        <v>182</v>
      </c>
      <c r="C92" s="78">
        <v>200</v>
      </c>
      <c r="D92" s="20">
        <v>5.8</v>
      </c>
      <c r="E92" s="20">
        <v>5</v>
      </c>
      <c r="F92" s="20">
        <v>8</v>
      </c>
      <c r="G92" s="20">
        <v>100</v>
      </c>
      <c r="H92" s="20">
        <v>0.08</v>
      </c>
      <c r="I92" s="20">
        <v>11.4</v>
      </c>
      <c r="J92" s="20">
        <v>0.04</v>
      </c>
      <c r="K92" s="20">
        <v>0</v>
      </c>
      <c r="L92" s="20">
        <v>240</v>
      </c>
      <c r="M92" s="20">
        <v>28</v>
      </c>
      <c r="N92" s="20">
        <v>180</v>
      </c>
      <c r="O92" s="61">
        <v>0.2</v>
      </c>
    </row>
    <row r="93" spans="1:16" x14ac:dyDescent="0.25">
      <c r="A93" s="60" t="s">
        <v>228</v>
      </c>
      <c r="B93" s="60" t="s">
        <v>187</v>
      </c>
      <c r="C93" s="155">
        <v>40</v>
      </c>
      <c r="D93" s="106">
        <v>2</v>
      </c>
      <c r="E93" s="106">
        <v>6.8</v>
      </c>
      <c r="F93" s="106">
        <v>28.4</v>
      </c>
      <c r="G93" s="106">
        <v>182.4</v>
      </c>
      <c r="H93" s="106">
        <v>3.2000000000000001E-2</v>
      </c>
      <c r="I93" s="106">
        <v>0</v>
      </c>
      <c r="J93" s="106">
        <v>0</v>
      </c>
      <c r="K93" s="106">
        <v>0</v>
      </c>
      <c r="L93" s="106">
        <v>4.8</v>
      </c>
      <c r="M93" s="106">
        <v>6.6</v>
      </c>
      <c r="N93" s="106">
        <v>19.2</v>
      </c>
      <c r="O93" s="160">
        <v>0.34</v>
      </c>
    </row>
    <row r="94" spans="1:16" ht="16.5" thickBot="1" x14ac:dyDescent="0.25">
      <c r="A94" s="175" t="s">
        <v>55</v>
      </c>
      <c r="B94" s="176"/>
      <c r="C94" s="148"/>
      <c r="D94" s="18">
        <f t="shared" ref="D94:N94" si="13">SUM(D92:D93)</f>
        <v>7.8</v>
      </c>
      <c r="E94" s="18">
        <f t="shared" si="13"/>
        <v>11.8</v>
      </c>
      <c r="F94" s="18">
        <f t="shared" si="13"/>
        <v>36.4</v>
      </c>
      <c r="G94" s="18">
        <f t="shared" si="13"/>
        <v>282.39999999999998</v>
      </c>
      <c r="H94" s="18">
        <f t="shared" si="13"/>
        <v>0.112</v>
      </c>
      <c r="I94" s="18">
        <f t="shared" si="13"/>
        <v>11.4</v>
      </c>
      <c r="J94" s="18">
        <f t="shared" si="13"/>
        <v>0.04</v>
      </c>
      <c r="K94" s="18">
        <f t="shared" si="13"/>
        <v>0</v>
      </c>
      <c r="L94" s="18">
        <f t="shared" si="13"/>
        <v>244.8</v>
      </c>
      <c r="M94" s="18">
        <f t="shared" si="13"/>
        <v>34.6</v>
      </c>
      <c r="N94" s="89">
        <f t="shared" si="13"/>
        <v>199.2</v>
      </c>
      <c r="O94" s="89">
        <f>SUM(O90:O93)</f>
        <v>4.3</v>
      </c>
    </row>
    <row r="95" spans="1:16" ht="17.25" thickTop="1" thickBot="1" x14ac:dyDescent="0.25">
      <c r="A95" s="179" t="s">
        <v>22</v>
      </c>
      <c r="B95" s="180"/>
      <c r="C95" s="151"/>
      <c r="D95" s="16">
        <f t="shared" ref="D95:N95" si="14">D75+D83+D90+D94</f>
        <v>66.94</v>
      </c>
      <c r="E95" s="16">
        <f t="shared" si="14"/>
        <v>48.09</v>
      </c>
      <c r="F95" s="16">
        <f t="shared" si="14"/>
        <v>239.95999999999998</v>
      </c>
      <c r="G95" s="16">
        <f t="shared" si="14"/>
        <v>1679.4</v>
      </c>
      <c r="H95" s="16">
        <f t="shared" si="14"/>
        <v>3.0540000000000003</v>
      </c>
      <c r="I95" s="16">
        <f t="shared" si="14"/>
        <v>224.1</v>
      </c>
      <c r="J95" s="16">
        <f t="shared" si="14"/>
        <v>30.58</v>
      </c>
      <c r="K95" s="16">
        <f t="shared" si="14"/>
        <v>6.08</v>
      </c>
      <c r="L95" s="16">
        <f t="shared" si="14"/>
        <v>1971.8</v>
      </c>
      <c r="M95" s="16">
        <f t="shared" si="14"/>
        <v>1237.8999999999999</v>
      </c>
      <c r="N95" s="91">
        <f t="shared" si="14"/>
        <v>3488.7200000000003</v>
      </c>
      <c r="O95" s="89">
        <f>SUM(O90:O94)</f>
        <v>8.6</v>
      </c>
    </row>
    <row r="96" spans="1:16" ht="16.5" thickTop="1" x14ac:dyDescent="0.2">
      <c r="A96" s="5"/>
      <c r="B96" s="5"/>
      <c r="C96" s="152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6" x14ac:dyDescent="0.2"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" t="s">
        <v>40</v>
      </c>
    </row>
    <row r="98" spans="1:16" x14ac:dyDescent="0.25">
      <c r="A98" s="7" t="s">
        <v>23</v>
      </c>
      <c r="B98" s="5"/>
      <c r="C98" s="152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6" x14ac:dyDescent="0.2">
      <c r="A99" s="8"/>
      <c r="B99" s="5"/>
      <c r="C99" s="152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164"/>
    </row>
    <row r="100" spans="1:16" ht="16.5" customHeight="1" x14ac:dyDescent="0.2">
      <c r="A100" s="171" t="s">
        <v>2</v>
      </c>
      <c r="B100" s="171" t="s">
        <v>37</v>
      </c>
      <c r="C100" s="183" t="s">
        <v>3</v>
      </c>
      <c r="D100" s="171" t="s">
        <v>106</v>
      </c>
      <c r="E100" s="185"/>
      <c r="F100" s="185"/>
      <c r="G100" s="171" t="s">
        <v>4</v>
      </c>
      <c r="H100" s="171" t="s">
        <v>5</v>
      </c>
      <c r="I100" s="171"/>
      <c r="J100" s="171"/>
      <c r="K100" s="171"/>
      <c r="L100" s="171" t="s">
        <v>6</v>
      </c>
      <c r="M100" s="172"/>
      <c r="N100" s="172"/>
      <c r="O100" s="172"/>
    </row>
    <row r="101" spans="1:16" ht="17.25" customHeight="1" x14ac:dyDescent="0.2">
      <c r="A101" s="171"/>
      <c r="B101" s="171"/>
      <c r="C101" s="184"/>
      <c r="D101" s="81" t="s">
        <v>7</v>
      </c>
      <c r="E101" s="81" t="s">
        <v>8</v>
      </c>
      <c r="F101" s="81" t="s">
        <v>9</v>
      </c>
      <c r="G101" s="171"/>
      <c r="H101" s="81" t="s">
        <v>10</v>
      </c>
      <c r="I101" s="81" t="s">
        <v>11</v>
      </c>
      <c r="J101" s="81" t="s">
        <v>12</v>
      </c>
      <c r="K101" s="81" t="s">
        <v>13</v>
      </c>
      <c r="L101" s="81" t="s">
        <v>14</v>
      </c>
      <c r="M101" s="81" t="s">
        <v>39</v>
      </c>
      <c r="N101" s="81" t="s">
        <v>15</v>
      </c>
      <c r="O101" s="161" t="s">
        <v>16</v>
      </c>
    </row>
    <row r="102" spans="1:16" x14ac:dyDescent="0.2">
      <c r="A102" s="177" t="s">
        <v>17</v>
      </c>
      <c r="B102" s="178"/>
      <c r="C102" s="147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93"/>
      <c r="O102" s="99"/>
    </row>
    <row r="103" spans="1:16" x14ac:dyDescent="0.2">
      <c r="A103" s="74" t="s">
        <v>207</v>
      </c>
      <c r="B103" s="14" t="s">
        <v>100</v>
      </c>
      <c r="C103" s="79">
        <v>60</v>
      </c>
      <c r="D103" s="22">
        <v>0.6</v>
      </c>
      <c r="E103" s="22">
        <v>0.2</v>
      </c>
      <c r="F103" s="22">
        <v>0.2</v>
      </c>
      <c r="G103" s="22">
        <v>14.4</v>
      </c>
      <c r="H103" s="22">
        <v>0</v>
      </c>
      <c r="I103" s="22">
        <v>15.15</v>
      </c>
      <c r="J103" s="22">
        <v>0.2</v>
      </c>
      <c r="K103" s="22">
        <v>0.2</v>
      </c>
      <c r="L103" s="22">
        <v>8.4</v>
      </c>
      <c r="M103" s="22">
        <v>12</v>
      </c>
      <c r="N103" s="22">
        <v>15.75</v>
      </c>
      <c r="O103" s="63">
        <v>0.6</v>
      </c>
    </row>
    <row r="104" spans="1:16" x14ac:dyDescent="0.25">
      <c r="A104" s="3" t="s">
        <v>109</v>
      </c>
      <c r="B104" s="6" t="s">
        <v>110</v>
      </c>
      <c r="C104" s="78">
        <v>60</v>
      </c>
      <c r="D104" s="20">
        <v>8.6</v>
      </c>
      <c r="E104" s="20">
        <v>9.9</v>
      </c>
      <c r="F104" s="20">
        <v>1.2</v>
      </c>
      <c r="G104" s="20">
        <v>130</v>
      </c>
      <c r="H104" s="20">
        <v>0.04</v>
      </c>
      <c r="I104" s="20">
        <v>0.6</v>
      </c>
      <c r="J104" s="20">
        <v>1.2</v>
      </c>
      <c r="K104" s="20">
        <v>0.03</v>
      </c>
      <c r="L104" s="20">
        <v>132.30000000000001</v>
      </c>
      <c r="M104" s="20">
        <v>12.3</v>
      </c>
      <c r="N104" s="104">
        <v>152.5</v>
      </c>
      <c r="O104" s="99">
        <v>1.3</v>
      </c>
    </row>
    <row r="105" spans="1:16" x14ac:dyDescent="0.25">
      <c r="A105" s="3" t="s">
        <v>163</v>
      </c>
      <c r="B105" s="6" t="s">
        <v>160</v>
      </c>
      <c r="C105" s="79" t="s">
        <v>161</v>
      </c>
      <c r="D105" s="20">
        <v>0</v>
      </c>
      <c r="E105" s="20">
        <v>0</v>
      </c>
      <c r="F105" s="20">
        <v>0.2</v>
      </c>
      <c r="G105" s="24">
        <v>2</v>
      </c>
      <c r="H105" s="24">
        <v>0</v>
      </c>
      <c r="I105" s="24">
        <v>2.9</v>
      </c>
      <c r="J105" s="24">
        <v>0</v>
      </c>
      <c r="K105" s="24">
        <v>0</v>
      </c>
      <c r="L105" s="24">
        <v>7.8</v>
      </c>
      <c r="M105" s="20">
        <v>5.2</v>
      </c>
      <c r="N105" s="105">
        <v>9.6999999999999993</v>
      </c>
      <c r="O105" s="32">
        <v>0.9</v>
      </c>
      <c r="P105" s="32"/>
    </row>
    <row r="106" spans="1:16" x14ac:dyDescent="0.2">
      <c r="A106" s="3" t="s">
        <v>48</v>
      </c>
      <c r="B106" s="6" t="s">
        <v>235</v>
      </c>
      <c r="C106" s="78">
        <v>100</v>
      </c>
      <c r="D106" s="20">
        <v>0.8</v>
      </c>
      <c r="E106" s="20">
        <v>0.2</v>
      </c>
      <c r="F106" s="20">
        <v>7.5</v>
      </c>
      <c r="G106" s="20">
        <v>38</v>
      </c>
      <c r="H106" s="20">
        <v>0.06</v>
      </c>
      <c r="I106" s="20">
        <v>38</v>
      </c>
      <c r="J106" s="20">
        <v>0</v>
      </c>
      <c r="K106" s="20">
        <v>0.2</v>
      </c>
      <c r="L106" s="20">
        <v>35</v>
      </c>
      <c r="M106" s="20">
        <v>11</v>
      </c>
      <c r="N106" s="20">
        <v>17</v>
      </c>
      <c r="O106" s="21">
        <v>0.1</v>
      </c>
    </row>
    <row r="107" spans="1:16" x14ac:dyDescent="0.2">
      <c r="A107" s="6" t="s">
        <v>96</v>
      </c>
      <c r="B107" s="6" t="s">
        <v>50</v>
      </c>
      <c r="C107" s="78">
        <v>45</v>
      </c>
      <c r="D107" s="20">
        <v>3.42</v>
      </c>
      <c r="E107" s="20">
        <v>0.36</v>
      </c>
      <c r="F107" s="20">
        <v>22.14</v>
      </c>
      <c r="G107" s="20">
        <v>105.75</v>
      </c>
      <c r="H107" s="20">
        <v>4.9500000000000002E-2</v>
      </c>
      <c r="I107" s="20">
        <v>0</v>
      </c>
      <c r="J107" s="20">
        <v>0</v>
      </c>
      <c r="K107" s="20">
        <v>0.495</v>
      </c>
      <c r="L107" s="20">
        <v>9</v>
      </c>
      <c r="M107" s="20">
        <v>6.3</v>
      </c>
      <c r="N107" s="20">
        <v>29.25</v>
      </c>
      <c r="O107" s="20">
        <v>0.495</v>
      </c>
    </row>
    <row r="108" spans="1:16" ht="16.5" thickBot="1" x14ac:dyDescent="0.25">
      <c r="A108" s="173" t="s">
        <v>18</v>
      </c>
      <c r="B108" s="174"/>
      <c r="C108" s="148"/>
      <c r="D108" s="18">
        <f t="shared" ref="D108:O108" si="15">SUM(D103:D107)</f>
        <v>13.42</v>
      </c>
      <c r="E108" s="18">
        <f t="shared" si="15"/>
        <v>10.659999999999998</v>
      </c>
      <c r="F108" s="18">
        <f t="shared" si="15"/>
        <v>31.240000000000002</v>
      </c>
      <c r="G108" s="18">
        <f t="shared" si="15"/>
        <v>290.14999999999998</v>
      </c>
      <c r="H108" s="18">
        <f t="shared" si="15"/>
        <v>0.14950000000000002</v>
      </c>
      <c r="I108" s="18">
        <f t="shared" si="15"/>
        <v>56.65</v>
      </c>
      <c r="J108" s="18">
        <f t="shared" si="15"/>
        <v>1.4</v>
      </c>
      <c r="K108" s="18">
        <f t="shared" si="15"/>
        <v>0.92500000000000004</v>
      </c>
      <c r="L108" s="18">
        <f t="shared" si="15"/>
        <v>192.50000000000003</v>
      </c>
      <c r="M108" s="18">
        <f t="shared" si="15"/>
        <v>46.8</v>
      </c>
      <c r="N108" s="18">
        <f t="shared" si="15"/>
        <v>224.2</v>
      </c>
      <c r="O108" s="18">
        <f t="shared" si="15"/>
        <v>3.395</v>
      </c>
    </row>
    <row r="109" spans="1:16" ht="16.5" thickTop="1" x14ac:dyDescent="0.2">
      <c r="A109" s="177" t="s">
        <v>19</v>
      </c>
      <c r="B109" s="178"/>
      <c r="C109" s="79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63"/>
      <c r="O109" s="166"/>
    </row>
    <row r="110" spans="1:16" x14ac:dyDescent="0.2">
      <c r="A110" s="74" t="s">
        <v>213</v>
      </c>
      <c r="B110" s="14" t="s">
        <v>101</v>
      </c>
      <c r="C110" s="79">
        <v>60</v>
      </c>
      <c r="D110" s="22">
        <v>0.42</v>
      </c>
      <c r="E110" s="22">
        <v>0.06</v>
      </c>
      <c r="F110" s="22">
        <v>1.1399999999999999</v>
      </c>
      <c r="G110" s="22">
        <v>7</v>
      </c>
      <c r="H110" s="22">
        <v>0.02</v>
      </c>
      <c r="I110" s="22">
        <v>4.2</v>
      </c>
      <c r="J110" s="22">
        <v>0</v>
      </c>
      <c r="K110" s="22">
        <v>0</v>
      </c>
      <c r="L110" s="22">
        <v>10.199999999999999</v>
      </c>
      <c r="M110" s="22">
        <v>8.4</v>
      </c>
      <c r="N110" s="22">
        <v>18</v>
      </c>
      <c r="O110" s="63">
        <v>0.3</v>
      </c>
    </row>
    <row r="111" spans="1:16" ht="31.5" x14ac:dyDescent="0.2">
      <c r="A111" s="3" t="s">
        <v>172</v>
      </c>
      <c r="B111" s="6" t="s">
        <v>173</v>
      </c>
      <c r="C111" s="78">
        <v>250</v>
      </c>
      <c r="D111" s="20">
        <v>2.2000000000000002</v>
      </c>
      <c r="E111" s="20">
        <v>3.6</v>
      </c>
      <c r="F111" s="20">
        <v>11.5</v>
      </c>
      <c r="G111" s="20">
        <v>88</v>
      </c>
      <c r="H111" s="20">
        <v>0.1</v>
      </c>
      <c r="I111" s="20">
        <v>19.600000000000001</v>
      </c>
      <c r="J111" s="20">
        <v>0</v>
      </c>
      <c r="K111" s="20">
        <v>0</v>
      </c>
      <c r="L111" s="20">
        <v>69.400000000000006</v>
      </c>
      <c r="M111" s="20">
        <v>36.4</v>
      </c>
      <c r="N111" s="61">
        <v>74.599999999999994</v>
      </c>
      <c r="O111" s="99">
        <v>1</v>
      </c>
    </row>
    <row r="112" spans="1:16" x14ac:dyDescent="0.2">
      <c r="A112" s="3" t="s">
        <v>208</v>
      </c>
      <c r="B112" s="6" t="s">
        <v>88</v>
      </c>
      <c r="C112" s="78">
        <v>130</v>
      </c>
      <c r="D112" s="20">
        <v>4.8</v>
      </c>
      <c r="E112" s="20">
        <v>3.5</v>
      </c>
      <c r="F112" s="20">
        <v>30.6</v>
      </c>
      <c r="G112" s="20">
        <v>176</v>
      </c>
      <c r="H112" s="20">
        <v>0.1</v>
      </c>
      <c r="I112" s="20">
        <v>0</v>
      </c>
      <c r="J112" s="20">
        <v>0</v>
      </c>
      <c r="K112" s="20">
        <v>0</v>
      </c>
      <c r="L112" s="20">
        <v>52.7</v>
      </c>
      <c r="M112" s="20">
        <v>14</v>
      </c>
      <c r="N112" s="61">
        <v>63.6</v>
      </c>
      <c r="O112" s="99">
        <v>0.6</v>
      </c>
    </row>
    <row r="113" spans="1:15" s="73" customFormat="1" x14ac:dyDescent="0.2">
      <c r="A113" s="136" t="s">
        <v>144</v>
      </c>
      <c r="B113" s="70" t="s">
        <v>145</v>
      </c>
      <c r="C113" s="82">
        <v>90</v>
      </c>
      <c r="D113" s="71">
        <v>13.1</v>
      </c>
      <c r="E113" s="71">
        <v>12.4</v>
      </c>
      <c r="F113" s="71">
        <v>8.5</v>
      </c>
      <c r="G113" s="71">
        <v>198</v>
      </c>
      <c r="H113" s="71">
        <v>0.1</v>
      </c>
      <c r="I113" s="71">
        <v>3.4</v>
      </c>
      <c r="J113" s="71">
        <v>0.01</v>
      </c>
      <c r="K113" s="71">
        <v>0.03</v>
      </c>
      <c r="L113" s="71">
        <v>34</v>
      </c>
      <c r="M113" s="71">
        <v>135</v>
      </c>
      <c r="N113" s="75">
        <v>293</v>
      </c>
      <c r="O113" s="162">
        <v>0.5</v>
      </c>
    </row>
    <row r="114" spans="1:15" x14ac:dyDescent="0.2">
      <c r="A114" s="3" t="s">
        <v>165</v>
      </c>
      <c r="B114" s="6" t="s">
        <v>167</v>
      </c>
      <c r="C114" s="78">
        <v>200</v>
      </c>
      <c r="D114" s="20">
        <v>2</v>
      </c>
      <c r="E114" s="20">
        <v>0.2</v>
      </c>
      <c r="F114" s="20">
        <v>5.8</v>
      </c>
      <c r="G114" s="20">
        <v>36</v>
      </c>
      <c r="H114" s="20">
        <v>0</v>
      </c>
      <c r="I114" s="20">
        <v>59.2</v>
      </c>
      <c r="J114" s="20">
        <v>0</v>
      </c>
      <c r="K114" s="20">
        <v>0</v>
      </c>
      <c r="L114" s="20">
        <v>16</v>
      </c>
      <c r="M114" s="20">
        <v>0</v>
      </c>
      <c r="N114" s="20">
        <v>0</v>
      </c>
      <c r="O114" s="103">
        <v>0.3</v>
      </c>
    </row>
    <row r="115" spans="1:15" x14ac:dyDescent="0.2">
      <c r="A115" s="6" t="s">
        <v>96</v>
      </c>
      <c r="B115" s="6" t="s">
        <v>50</v>
      </c>
      <c r="C115" s="78">
        <v>45</v>
      </c>
      <c r="D115" s="20">
        <v>3.42</v>
      </c>
      <c r="E115" s="20">
        <v>0.36</v>
      </c>
      <c r="F115" s="20">
        <v>22.14</v>
      </c>
      <c r="G115" s="20">
        <v>105.75</v>
      </c>
      <c r="H115" s="20">
        <v>4.9500000000000002E-2</v>
      </c>
      <c r="I115" s="20">
        <v>0</v>
      </c>
      <c r="J115" s="20">
        <v>0</v>
      </c>
      <c r="K115" s="20">
        <v>0.495</v>
      </c>
      <c r="L115" s="20">
        <v>9</v>
      </c>
      <c r="M115" s="20">
        <v>6.3</v>
      </c>
      <c r="N115" s="20">
        <v>29.25</v>
      </c>
      <c r="O115" s="20">
        <v>0.495</v>
      </c>
    </row>
    <row r="116" spans="1:15" ht="16.5" thickBot="1" x14ac:dyDescent="0.25">
      <c r="A116" s="173" t="s">
        <v>20</v>
      </c>
      <c r="B116" s="174"/>
      <c r="C116" s="148"/>
      <c r="D116" s="18">
        <f>SUM(D110:D115)</f>
        <v>25.939999999999998</v>
      </c>
      <c r="E116" s="18">
        <f t="shared" ref="E116:O116" si="16">SUM(E110:E115)</f>
        <v>20.12</v>
      </c>
      <c r="F116" s="18">
        <f t="shared" si="16"/>
        <v>79.680000000000007</v>
      </c>
      <c r="G116" s="18">
        <f t="shared" si="16"/>
        <v>610.75</v>
      </c>
      <c r="H116" s="18">
        <f t="shared" si="16"/>
        <v>0.36950000000000005</v>
      </c>
      <c r="I116" s="18">
        <f t="shared" si="16"/>
        <v>86.4</v>
      </c>
      <c r="J116" s="18">
        <f t="shared" si="16"/>
        <v>0.01</v>
      </c>
      <c r="K116" s="18">
        <f t="shared" si="16"/>
        <v>0.52500000000000002</v>
      </c>
      <c r="L116" s="18">
        <f t="shared" si="16"/>
        <v>191.3</v>
      </c>
      <c r="M116" s="18">
        <f t="shared" si="16"/>
        <v>200.10000000000002</v>
      </c>
      <c r="N116" s="18">
        <f t="shared" si="16"/>
        <v>478.45</v>
      </c>
      <c r="O116" s="18">
        <f t="shared" si="16"/>
        <v>3.1949999999999998</v>
      </c>
    </row>
    <row r="117" spans="1:15" ht="16.5" thickTop="1" x14ac:dyDescent="0.2">
      <c r="A117" s="181" t="s">
        <v>46</v>
      </c>
      <c r="B117" s="182"/>
      <c r="C117" s="150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90"/>
      <c r="O117" s="166"/>
    </row>
    <row r="118" spans="1:15" x14ac:dyDescent="0.2">
      <c r="A118" s="3" t="s">
        <v>209</v>
      </c>
      <c r="B118" s="6" t="s">
        <v>111</v>
      </c>
      <c r="C118" s="78">
        <v>200</v>
      </c>
      <c r="D118" s="20">
        <v>7.1</v>
      </c>
      <c r="E118" s="20">
        <v>7.2</v>
      </c>
      <c r="F118" s="20">
        <v>27.8</v>
      </c>
      <c r="G118" s="24">
        <v>220</v>
      </c>
      <c r="H118" s="24">
        <v>0.2</v>
      </c>
      <c r="I118" s="24">
        <v>1.7</v>
      </c>
      <c r="J118" s="24">
        <v>0.2</v>
      </c>
      <c r="K118" s="24">
        <v>0.9</v>
      </c>
      <c r="L118" s="24">
        <v>129.1</v>
      </c>
      <c r="M118" s="24">
        <v>45.1</v>
      </c>
      <c r="N118" s="62">
        <v>176.4</v>
      </c>
      <c r="O118" s="99">
        <v>2.1</v>
      </c>
    </row>
    <row r="119" spans="1:15" x14ac:dyDescent="0.25">
      <c r="A119" s="60" t="s">
        <v>230</v>
      </c>
      <c r="B119" s="60" t="s">
        <v>197</v>
      </c>
      <c r="C119" s="131">
        <v>10</v>
      </c>
      <c r="D119" s="102">
        <v>0</v>
      </c>
      <c r="E119" s="102">
        <v>0</v>
      </c>
      <c r="F119" s="102">
        <v>8.3000000000000007</v>
      </c>
      <c r="G119" s="102">
        <v>28</v>
      </c>
      <c r="H119" s="102">
        <v>4.0000000000000001E-3</v>
      </c>
      <c r="I119" s="102">
        <v>6</v>
      </c>
      <c r="J119" s="102">
        <v>0</v>
      </c>
      <c r="K119" s="102">
        <v>0</v>
      </c>
      <c r="L119" s="102">
        <v>3.4</v>
      </c>
      <c r="M119" s="102">
        <v>1.3</v>
      </c>
      <c r="N119" s="102">
        <v>2.2999999999999998</v>
      </c>
      <c r="O119" s="160">
        <v>0.03</v>
      </c>
    </row>
    <row r="120" spans="1:15" x14ac:dyDescent="0.25">
      <c r="A120" s="121" t="s">
        <v>193</v>
      </c>
      <c r="B120" s="60" t="s">
        <v>192</v>
      </c>
      <c r="C120" s="131">
        <v>200</v>
      </c>
      <c r="D120" s="102">
        <v>0.4</v>
      </c>
      <c r="E120" s="102">
        <v>0.1</v>
      </c>
      <c r="F120" s="102">
        <v>14.9</v>
      </c>
      <c r="G120" s="102">
        <v>62</v>
      </c>
      <c r="H120" s="102">
        <v>0</v>
      </c>
      <c r="I120" s="102">
        <v>0</v>
      </c>
      <c r="J120" s="102">
        <v>0</v>
      </c>
      <c r="K120" s="102">
        <v>0</v>
      </c>
      <c r="L120" s="102">
        <v>7.5</v>
      </c>
      <c r="M120" s="102">
        <v>4.8</v>
      </c>
      <c r="N120" s="102">
        <v>11</v>
      </c>
      <c r="O120" s="160">
        <v>0.95</v>
      </c>
    </row>
    <row r="121" spans="1:15" x14ac:dyDescent="0.2">
      <c r="A121" s="6" t="s">
        <v>96</v>
      </c>
      <c r="B121" s="6" t="s">
        <v>50</v>
      </c>
      <c r="C121" s="78">
        <v>40</v>
      </c>
      <c r="D121" s="20">
        <v>3.04</v>
      </c>
      <c r="E121" s="20">
        <v>0.32</v>
      </c>
      <c r="F121" s="20">
        <v>19.68</v>
      </c>
      <c r="G121" s="20">
        <v>94</v>
      </c>
      <c r="H121" s="20">
        <v>4.4000000000000004E-2</v>
      </c>
      <c r="I121" s="20">
        <v>0</v>
      </c>
      <c r="J121" s="20">
        <v>0</v>
      </c>
      <c r="K121" s="20">
        <v>0.44</v>
      </c>
      <c r="L121" s="20">
        <v>8</v>
      </c>
      <c r="M121" s="20">
        <v>5.6</v>
      </c>
      <c r="N121" s="20">
        <v>26</v>
      </c>
      <c r="O121" s="20">
        <v>0.44</v>
      </c>
    </row>
    <row r="122" spans="1:15" ht="16.5" thickBot="1" x14ac:dyDescent="0.25">
      <c r="A122" s="175" t="s">
        <v>47</v>
      </c>
      <c r="B122" s="176"/>
      <c r="C122" s="148"/>
      <c r="D122" s="18">
        <f t="shared" ref="D122:N122" si="17">SUM(D118:D121)</f>
        <v>10.54</v>
      </c>
      <c r="E122" s="18">
        <f t="shared" si="17"/>
        <v>7.62</v>
      </c>
      <c r="F122" s="35">
        <f>SUM(F118:F121)</f>
        <v>70.680000000000007</v>
      </c>
      <c r="G122" s="18">
        <f t="shared" si="17"/>
        <v>404</v>
      </c>
      <c r="H122" s="18">
        <f t="shared" si="17"/>
        <v>0.24800000000000003</v>
      </c>
      <c r="I122" s="18">
        <f t="shared" si="17"/>
        <v>7.7</v>
      </c>
      <c r="J122" s="18">
        <f t="shared" si="17"/>
        <v>0.2</v>
      </c>
      <c r="K122" s="18">
        <f t="shared" si="17"/>
        <v>1.34</v>
      </c>
      <c r="L122" s="18">
        <f t="shared" si="17"/>
        <v>148</v>
      </c>
      <c r="M122" s="18">
        <f t="shared" si="17"/>
        <v>56.8</v>
      </c>
      <c r="N122" s="89">
        <f t="shared" si="17"/>
        <v>215.70000000000002</v>
      </c>
      <c r="O122" s="89">
        <f>SUM(O118:O121)</f>
        <v>3.52</v>
      </c>
    </row>
    <row r="123" spans="1:15" ht="16.5" thickTop="1" x14ac:dyDescent="0.2">
      <c r="A123" s="177" t="s">
        <v>54</v>
      </c>
      <c r="B123" s="178"/>
      <c r="C123" s="79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63"/>
      <c r="O123" s="167"/>
    </row>
    <row r="124" spans="1:15" s="72" customFormat="1" x14ac:dyDescent="0.2">
      <c r="A124" s="3" t="s">
        <v>179</v>
      </c>
      <c r="B124" s="6" t="s">
        <v>180</v>
      </c>
      <c r="C124" s="78">
        <v>200</v>
      </c>
      <c r="D124" s="20">
        <v>5.8</v>
      </c>
      <c r="E124" s="20">
        <v>5</v>
      </c>
      <c r="F124" s="20">
        <v>8</v>
      </c>
      <c r="G124" s="20">
        <v>100</v>
      </c>
      <c r="H124" s="20">
        <v>0.08</v>
      </c>
      <c r="I124" s="20">
        <v>1.4</v>
      </c>
      <c r="J124" s="20">
        <v>0.04</v>
      </c>
      <c r="K124" s="20">
        <v>0</v>
      </c>
      <c r="L124" s="20">
        <v>240</v>
      </c>
      <c r="M124" s="20">
        <v>28</v>
      </c>
      <c r="N124" s="20">
        <v>180</v>
      </c>
      <c r="O124" s="21">
        <v>0.2</v>
      </c>
    </row>
    <row r="125" spans="1:15" s="107" customFormat="1" x14ac:dyDescent="0.25">
      <c r="A125" s="60" t="s">
        <v>225</v>
      </c>
      <c r="B125" s="60" t="s">
        <v>195</v>
      </c>
      <c r="C125" s="131">
        <v>30</v>
      </c>
      <c r="D125" s="102">
        <v>3.3</v>
      </c>
      <c r="E125" s="102">
        <v>3.96</v>
      </c>
      <c r="F125" s="102">
        <v>23.76</v>
      </c>
      <c r="G125" s="102">
        <v>144</v>
      </c>
      <c r="H125" s="102">
        <v>0.02</v>
      </c>
      <c r="I125" s="102">
        <v>0</v>
      </c>
      <c r="J125" s="102">
        <v>0</v>
      </c>
      <c r="K125" s="102">
        <v>0</v>
      </c>
      <c r="L125" s="102">
        <v>6</v>
      </c>
      <c r="M125" s="102">
        <v>0</v>
      </c>
      <c r="N125" s="102">
        <v>24.24</v>
      </c>
      <c r="O125" s="160">
        <v>0.33</v>
      </c>
    </row>
    <row r="126" spans="1:15" ht="16.5" thickBot="1" x14ac:dyDescent="0.25">
      <c r="A126" s="175" t="s">
        <v>55</v>
      </c>
      <c r="B126" s="176"/>
      <c r="C126" s="148"/>
      <c r="D126" s="18">
        <f t="shared" ref="D126:N126" si="18">SUM(D124:D125)</f>
        <v>9.1</v>
      </c>
      <c r="E126" s="18">
        <f t="shared" si="18"/>
        <v>8.9600000000000009</v>
      </c>
      <c r="F126" s="35">
        <f t="shared" si="18"/>
        <v>31.76</v>
      </c>
      <c r="G126" s="18">
        <f t="shared" si="18"/>
        <v>244</v>
      </c>
      <c r="H126" s="18">
        <f t="shared" si="18"/>
        <v>0.1</v>
      </c>
      <c r="I126" s="18">
        <f t="shared" si="18"/>
        <v>1.4</v>
      </c>
      <c r="J126" s="18">
        <f t="shared" si="18"/>
        <v>0.04</v>
      </c>
      <c r="K126" s="18">
        <f t="shared" si="18"/>
        <v>0</v>
      </c>
      <c r="L126" s="18">
        <f t="shared" si="18"/>
        <v>246</v>
      </c>
      <c r="M126" s="18">
        <f t="shared" si="18"/>
        <v>28</v>
      </c>
      <c r="N126" s="89">
        <f t="shared" si="18"/>
        <v>204.24</v>
      </c>
      <c r="O126" s="89">
        <f>SUM(O122:O125)</f>
        <v>4.05</v>
      </c>
    </row>
    <row r="127" spans="1:15" ht="17.25" thickTop="1" thickBot="1" x14ac:dyDescent="0.25">
      <c r="A127" s="179" t="s">
        <v>42</v>
      </c>
      <c r="B127" s="180"/>
      <c r="C127" s="151"/>
      <c r="D127" s="16">
        <f t="shared" ref="D127:N127" si="19">D108+D116+D122+D126</f>
        <v>59</v>
      </c>
      <c r="E127" s="16">
        <f t="shared" si="19"/>
        <v>47.36</v>
      </c>
      <c r="F127" s="16">
        <f t="shared" si="19"/>
        <v>213.36</v>
      </c>
      <c r="G127" s="16">
        <f t="shared" si="19"/>
        <v>1548.9</v>
      </c>
      <c r="H127" s="16">
        <f t="shared" si="19"/>
        <v>0.8670000000000001</v>
      </c>
      <c r="I127" s="16">
        <f t="shared" si="19"/>
        <v>152.15</v>
      </c>
      <c r="J127" s="16">
        <f t="shared" si="19"/>
        <v>1.65</v>
      </c>
      <c r="K127" s="16">
        <f t="shared" si="19"/>
        <v>2.79</v>
      </c>
      <c r="L127" s="16">
        <f t="shared" si="19"/>
        <v>777.80000000000007</v>
      </c>
      <c r="M127" s="16">
        <f t="shared" si="19"/>
        <v>331.70000000000005</v>
      </c>
      <c r="N127" s="91">
        <f t="shared" si="19"/>
        <v>1122.5900000000001</v>
      </c>
      <c r="O127" s="89">
        <f>SUM(O123:O126)</f>
        <v>4.58</v>
      </c>
    </row>
    <row r="128" spans="1:15" ht="16.5" thickTop="1" x14ac:dyDescent="0.2">
      <c r="A128" s="5"/>
      <c r="B128" s="5"/>
      <c r="C128" s="152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5" x14ac:dyDescent="0.2">
      <c r="A129" s="5"/>
      <c r="B129" s="5"/>
      <c r="C129" s="152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" t="s">
        <v>40</v>
      </c>
    </row>
    <row r="130" spans="1:15" x14ac:dyDescent="0.25">
      <c r="A130" s="7" t="s">
        <v>24</v>
      </c>
      <c r="B130" s="5"/>
      <c r="C130" s="152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5" x14ac:dyDescent="0.2">
      <c r="A131" s="8"/>
      <c r="B131" s="5"/>
      <c r="C131" s="152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168"/>
    </row>
    <row r="132" spans="1:15" ht="16.5" customHeight="1" x14ac:dyDescent="0.2">
      <c r="A132" s="171" t="s">
        <v>2</v>
      </c>
      <c r="B132" s="171" t="s">
        <v>37</v>
      </c>
      <c r="C132" s="183" t="s">
        <v>3</v>
      </c>
      <c r="D132" s="171" t="s">
        <v>106</v>
      </c>
      <c r="E132" s="185"/>
      <c r="F132" s="185"/>
      <c r="G132" s="171" t="s">
        <v>4</v>
      </c>
      <c r="H132" s="171" t="s">
        <v>5</v>
      </c>
      <c r="I132" s="171"/>
      <c r="J132" s="171"/>
      <c r="K132" s="171"/>
      <c r="L132" s="171" t="s">
        <v>6</v>
      </c>
      <c r="M132" s="172"/>
      <c r="N132" s="172"/>
      <c r="O132" s="172"/>
    </row>
    <row r="133" spans="1:15" ht="17.25" customHeight="1" x14ac:dyDescent="0.2">
      <c r="A133" s="171"/>
      <c r="B133" s="171"/>
      <c r="C133" s="184"/>
      <c r="D133" s="81" t="s">
        <v>7</v>
      </c>
      <c r="E133" s="81" t="s">
        <v>8</v>
      </c>
      <c r="F133" s="81" t="s">
        <v>9</v>
      </c>
      <c r="G133" s="171"/>
      <c r="H133" s="81" t="s">
        <v>10</v>
      </c>
      <c r="I133" s="81" t="s">
        <v>11</v>
      </c>
      <c r="J133" s="81" t="s">
        <v>12</v>
      </c>
      <c r="K133" s="81" t="s">
        <v>13</v>
      </c>
      <c r="L133" s="81" t="s">
        <v>14</v>
      </c>
      <c r="M133" s="81" t="s">
        <v>39</v>
      </c>
      <c r="N133" s="81" t="s">
        <v>15</v>
      </c>
      <c r="O133" s="161" t="s">
        <v>16</v>
      </c>
    </row>
    <row r="134" spans="1:15" x14ac:dyDescent="0.2">
      <c r="A134" s="177" t="s">
        <v>17</v>
      </c>
      <c r="B134" s="178"/>
      <c r="C134" s="147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93"/>
      <c r="O134" s="99"/>
    </row>
    <row r="135" spans="1:15" x14ac:dyDescent="0.2">
      <c r="A135" s="3" t="s">
        <v>204</v>
      </c>
      <c r="B135" s="6" t="s">
        <v>112</v>
      </c>
      <c r="C135" s="78">
        <v>200</v>
      </c>
      <c r="D135" s="20">
        <v>7.6</v>
      </c>
      <c r="E135" s="20">
        <v>7.2</v>
      </c>
      <c r="F135" s="20">
        <v>3.3</v>
      </c>
      <c r="G135" s="20">
        <v>216</v>
      </c>
      <c r="H135" s="20">
        <v>0.2</v>
      </c>
      <c r="I135" s="20">
        <v>1.3</v>
      </c>
      <c r="J135" s="20">
        <v>0.04</v>
      </c>
      <c r="K135" s="20">
        <v>0.3</v>
      </c>
      <c r="L135" s="20">
        <v>129.80000000000001</v>
      </c>
      <c r="M135" s="20">
        <v>90.3</v>
      </c>
      <c r="N135" s="61">
        <v>201.9</v>
      </c>
      <c r="O135" s="99">
        <v>2.7</v>
      </c>
    </row>
    <row r="136" spans="1:15" x14ac:dyDescent="0.2">
      <c r="A136" s="3" t="s">
        <v>162</v>
      </c>
      <c r="B136" s="6" t="s">
        <v>170</v>
      </c>
      <c r="C136" s="78">
        <v>200</v>
      </c>
      <c r="D136" s="20">
        <v>1.6</v>
      </c>
      <c r="E136" s="20">
        <v>1.6</v>
      </c>
      <c r="F136" s="20">
        <v>3.4</v>
      </c>
      <c r="G136" s="20">
        <v>26</v>
      </c>
      <c r="H136" s="20">
        <v>0.02</v>
      </c>
      <c r="I136" s="20">
        <v>3.6</v>
      </c>
      <c r="J136" s="20">
        <v>0.01</v>
      </c>
      <c r="K136" s="20">
        <v>0</v>
      </c>
      <c r="L136" s="20">
        <v>67.8</v>
      </c>
      <c r="M136" s="20">
        <v>12.2</v>
      </c>
      <c r="N136" s="20">
        <v>54.7</v>
      </c>
      <c r="O136" s="116">
        <v>0.9</v>
      </c>
    </row>
    <row r="137" spans="1:15" x14ac:dyDescent="0.2">
      <c r="A137" s="6" t="s">
        <v>96</v>
      </c>
      <c r="B137" s="6" t="s">
        <v>50</v>
      </c>
      <c r="C137" s="78">
        <v>40</v>
      </c>
      <c r="D137" s="20">
        <v>3.04</v>
      </c>
      <c r="E137" s="20">
        <v>0.32</v>
      </c>
      <c r="F137" s="20">
        <v>19.68</v>
      </c>
      <c r="G137" s="20">
        <v>94</v>
      </c>
      <c r="H137" s="20">
        <v>4.4000000000000004E-2</v>
      </c>
      <c r="I137" s="20">
        <v>0</v>
      </c>
      <c r="J137" s="20">
        <v>0</v>
      </c>
      <c r="K137" s="20">
        <v>0.44</v>
      </c>
      <c r="L137" s="20">
        <v>8</v>
      </c>
      <c r="M137" s="20">
        <v>5.6</v>
      </c>
      <c r="N137" s="20">
        <v>26</v>
      </c>
      <c r="O137" s="20">
        <v>0.44</v>
      </c>
    </row>
    <row r="138" spans="1:15" x14ac:dyDescent="0.2">
      <c r="A138" s="3" t="s">
        <v>48</v>
      </c>
      <c r="B138" s="6" t="s">
        <v>236</v>
      </c>
      <c r="C138" s="78">
        <v>100</v>
      </c>
      <c r="D138" s="20">
        <v>0.7</v>
      </c>
      <c r="E138" s="20">
        <v>0.2</v>
      </c>
      <c r="F138" s="20">
        <v>6.5</v>
      </c>
      <c r="G138" s="20">
        <v>35</v>
      </c>
      <c r="H138" s="20">
        <v>0.05</v>
      </c>
      <c r="I138" s="20">
        <v>45</v>
      </c>
      <c r="J138" s="20">
        <v>0</v>
      </c>
      <c r="K138" s="20">
        <v>0.3</v>
      </c>
      <c r="L138" s="20">
        <v>23</v>
      </c>
      <c r="M138" s="20">
        <v>10</v>
      </c>
      <c r="N138" s="20">
        <v>18</v>
      </c>
      <c r="O138" s="20">
        <v>0.5</v>
      </c>
    </row>
    <row r="139" spans="1:15" ht="16.5" thickBot="1" x14ac:dyDescent="0.25">
      <c r="A139" s="173" t="s">
        <v>18</v>
      </c>
      <c r="B139" s="174"/>
      <c r="C139" s="148"/>
      <c r="D139" s="18">
        <f t="shared" ref="D139:O139" si="20">SUM(D135:D138)</f>
        <v>12.939999999999998</v>
      </c>
      <c r="E139" s="18">
        <f t="shared" si="20"/>
        <v>9.32</v>
      </c>
      <c r="F139" s="18">
        <f t="shared" si="20"/>
        <v>32.879999999999995</v>
      </c>
      <c r="G139" s="18">
        <f t="shared" si="20"/>
        <v>371</v>
      </c>
      <c r="H139" s="18">
        <f t="shared" si="20"/>
        <v>0.314</v>
      </c>
      <c r="I139" s="18">
        <f t="shared" si="20"/>
        <v>49.9</v>
      </c>
      <c r="J139" s="18">
        <f t="shared" si="20"/>
        <v>0.05</v>
      </c>
      <c r="K139" s="18">
        <f t="shared" si="20"/>
        <v>1.04</v>
      </c>
      <c r="L139" s="18">
        <f t="shared" si="20"/>
        <v>228.60000000000002</v>
      </c>
      <c r="M139" s="18">
        <f t="shared" si="20"/>
        <v>118.1</v>
      </c>
      <c r="N139" s="89">
        <f t="shared" si="20"/>
        <v>300.60000000000002</v>
      </c>
      <c r="O139" s="89">
        <f t="shared" si="20"/>
        <v>4.54</v>
      </c>
    </row>
    <row r="140" spans="1:15" ht="16.5" thickTop="1" x14ac:dyDescent="0.2">
      <c r="A140" s="177" t="s">
        <v>19</v>
      </c>
      <c r="B140" s="178"/>
      <c r="C140" s="79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63"/>
      <c r="O140" s="166"/>
    </row>
    <row r="141" spans="1:15" x14ac:dyDescent="0.2">
      <c r="A141" s="74" t="s">
        <v>210</v>
      </c>
      <c r="B141" s="14" t="s">
        <v>171</v>
      </c>
      <c r="C141" s="79">
        <v>65</v>
      </c>
      <c r="D141" s="22">
        <v>1.5</v>
      </c>
      <c r="E141" s="22">
        <v>8.4</v>
      </c>
      <c r="F141" s="22">
        <v>4.0999999999999996</v>
      </c>
      <c r="G141" s="22">
        <v>97</v>
      </c>
      <c r="H141" s="22">
        <v>0.2</v>
      </c>
      <c r="I141" s="22">
        <v>210.9</v>
      </c>
      <c r="J141" s="22">
        <v>0</v>
      </c>
      <c r="K141" s="22">
        <v>0</v>
      </c>
      <c r="L141" s="22">
        <v>242.9</v>
      </c>
      <c r="M141" s="22">
        <v>98.5</v>
      </c>
      <c r="N141" s="22">
        <v>179.5</v>
      </c>
      <c r="O141" s="63">
        <v>3.3</v>
      </c>
    </row>
    <row r="142" spans="1:15" x14ac:dyDescent="0.2">
      <c r="A142" s="3" t="s">
        <v>121</v>
      </c>
      <c r="B142" s="6" t="s">
        <v>120</v>
      </c>
      <c r="C142" s="79">
        <v>250</v>
      </c>
      <c r="D142" s="20">
        <v>1.9</v>
      </c>
      <c r="E142" s="20">
        <v>3</v>
      </c>
      <c r="F142" s="20">
        <v>12.5</v>
      </c>
      <c r="G142" s="20">
        <v>89</v>
      </c>
      <c r="H142" s="20">
        <v>0</v>
      </c>
      <c r="I142" s="20">
        <v>7.4</v>
      </c>
      <c r="J142" s="20">
        <v>0</v>
      </c>
      <c r="K142" s="20">
        <v>0</v>
      </c>
      <c r="L142" s="20">
        <v>38.299999999999997</v>
      </c>
      <c r="M142" s="20">
        <v>17.899999999999999</v>
      </c>
      <c r="N142" s="61">
        <v>36.799999999999997</v>
      </c>
      <c r="O142" s="99">
        <v>0.5</v>
      </c>
    </row>
    <row r="143" spans="1:15" x14ac:dyDescent="0.2">
      <c r="A143" s="3" t="s">
        <v>132</v>
      </c>
      <c r="B143" s="6" t="s">
        <v>133</v>
      </c>
      <c r="C143" s="79">
        <v>180</v>
      </c>
      <c r="D143" s="20">
        <v>3.8</v>
      </c>
      <c r="E143" s="20">
        <v>2.2999999999999998</v>
      </c>
      <c r="F143" s="20">
        <v>17.8</v>
      </c>
      <c r="G143" s="20">
        <v>107</v>
      </c>
      <c r="H143" s="20">
        <v>1</v>
      </c>
      <c r="I143" s="20">
        <v>17.399999999999999</v>
      </c>
      <c r="J143" s="20">
        <v>2</v>
      </c>
      <c r="K143" s="20">
        <v>1.3</v>
      </c>
      <c r="L143" s="20">
        <v>67.3</v>
      </c>
      <c r="M143" s="20">
        <v>39.1</v>
      </c>
      <c r="N143" s="61">
        <v>74.400000000000006</v>
      </c>
      <c r="O143" s="99">
        <v>2.6</v>
      </c>
    </row>
    <row r="144" spans="1:15" s="73" customFormat="1" x14ac:dyDescent="0.2">
      <c r="A144" s="69" t="s">
        <v>148</v>
      </c>
      <c r="B144" s="70" t="s">
        <v>149</v>
      </c>
      <c r="C144" s="82">
        <v>85</v>
      </c>
      <c r="D144" s="71">
        <v>13</v>
      </c>
      <c r="E144" s="71">
        <v>13</v>
      </c>
      <c r="F144" s="71">
        <v>4.8</v>
      </c>
      <c r="G144" s="71">
        <v>188</v>
      </c>
      <c r="H144" s="71">
        <v>0.03</v>
      </c>
      <c r="I144" s="71">
        <v>0.5</v>
      </c>
      <c r="J144" s="71">
        <v>0.03</v>
      </c>
      <c r="K144" s="71">
        <v>0</v>
      </c>
      <c r="L144" s="71">
        <v>22.4</v>
      </c>
      <c r="M144" s="71">
        <v>23.9</v>
      </c>
      <c r="N144" s="75">
        <v>158.9</v>
      </c>
      <c r="O144" s="162">
        <v>1.4</v>
      </c>
    </row>
    <row r="145" spans="1:15" x14ac:dyDescent="0.2">
      <c r="A145" s="3" t="s">
        <v>156</v>
      </c>
      <c r="B145" s="6" t="s">
        <v>157</v>
      </c>
      <c r="C145" s="79">
        <v>200</v>
      </c>
      <c r="D145" s="22">
        <v>0.18</v>
      </c>
      <c r="E145" s="22">
        <v>0.2</v>
      </c>
      <c r="F145" s="22">
        <v>9.4</v>
      </c>
      <c r="G145" s="24">
        <v>17</v>
      </c>
      <c r="H145" s="24">
        <v>0</v>
      </c>
      <c r="I145" s="24">
        <v>6</v>
      </c>
      <c r="J145" s="24">
        <v>2.2999999999999998</v>
      </c>
      <c r="K145" s="24">
        <v>0.1</v>
      </c>
      <c r="L145" s="24">
        <v>9.6</v>
      </c>
      <c r="M145" s="24">
        <v>5.4</v>
      </c>
      <c r="N145" s="20">
        <v>6.6</v>
      </c>
      <c r="O145" s="103">
        <v>1.4</v>
      </c>
    </row>
    <row r="146" spans="1:15" x14ac:dyDescent="0.2">
      <c r="A146" s="6" t="s">
        <v>174</v>
      </c>
      <c r="B146" s="6" t="s">
        <v>49</v>
      </c>
      <c r="C146" s="78">
        <v>50</v>
      </c>
      <c r="D146" s="20">
        <v>3.3</v>
      </c>
      <c r="E146" s="20">
        <v>0.6</v>
      </c>
      <c r="F146" s="20">
        <v>16.7</v>
      </c>
      <c r="G146" s="20">
        <v>87</v>
      </c>
      <c r="H146" s="20">
        <v>0.09</v>
      </c>
      <c r="I146" s="20">
        <v>0</v>
      </c>
      <c r="J146" s="20">
        <v>0</v>
      </c>
      <c r="K146" s="20">
        <v>0.7</v>
      </c>
      <c r="L146" s="20">
        <v>17.5</v>
      </c>
      <c r="M146" s="20">
        <v>23.5</v>
      </c>
      <c r="N146" s="20">
        <v>79</v>
      </c>
      <c r="O146" s="20">
        <v>1.95</v>
      </c>
    </row>
    <row r="147" spans="1:15" ht="16.5" thickBot="1" x14ac:dyDescent="0.25">
      <c r="A147" s="173" t="s">
        <v>20</v>
      </c>
      <c r="B147" s="174"/>
      <c r="C147" s="148"/>
      <c r="D147" s="18">
        <f t="shared" ref="D147:N147" si="21">SUM(D141:D146)</f>
        <v>23.68</v>
      </c>
      <c r="E147" s="18">
        <f t="shared" si="21"/>
        <v>27.5</v>
      </c>
      <c r="F147" s="18">
        <f t="shared" si="21"/>
        <v>65.3</v>
      </c>
      <c r="G147" s="18">
        <f t="shared" si="21"/>
        <v>585</v>
      </c>
      <c r="H147" s="18">
        <f t="shared" si="21"/>
        <v>1.32</v>
      </c>
      <c r="I147" s="18">
        <f t="shared" si="21"/>
        <v>242.20000000000002</v>
      </c>
      <c r="J147" s="18">
        <f t="shared" si="21"/>
        <v>4.33</v>
      </c>
      <c r="K147" s="18">
        <f t="shared" si="21"/>
        <v>2.1</v>
      </c>
      <c r="L147" s="18">
        <f t="shared" si="21"/>
        <v>398</v>
      </c>
      <c r="M147" s="18">
        <f t="shared" si="21"/>
        <v>208.3</v>
      </c>
      <c r="N147" s="89">
        <f t="shared" si="21"/>
        <v>535.20000000000005</v>
      </c>
      <c r="O147" s="89">
        <f>SUM(O141:O146)</f>
        <v>11.15</v>
      </c>
    </row>
    <row r="148" spans="1:15" ht="16.5" thickTop="1" x14ac:dyDescent="0.2">
      <c r="A148" s="181" t="s">
        <v>46</v>
      </c>
      <c r="B148" s="182"/>
      <c r="C148" s="150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90"/>
      <c r="O148" s="166"/>
    </row>
    <row r="149" spans="1:15" x14ac:dyDescent="0.2">
      <c r="A149" s="3" t="s">
        <v>239</v>
      </c>
      <c r="B149" s="6" t="s">
        <v>123</v>
      </c>
      <c r="C149" s="78">
        <v>250</v>
      </c>
      <c r="D149" s="20">
        <v>4.0999999999999996</v>
      </c>
      <c r="E149" s="20">
        <v>4.7</v>
      </c>
      <c r="F149" s="20">
        <v>18.600000000000001</v>
      </c>
      <c r="G149" s="20">
        <v>135</v>
      </c>
      <c r="H149" s="20">
        <v>0.1</v>
      </c>
      <c r="I149" s="20">
        <v>1.1000000000000001</v>
      </c>
      <c r="J149" s="20">
        <v>0.02</v>
      </c>
      <c r="K149" s="20">
        <v>0.02</v>
      </c>
      <c r="L149" s="20">
        <v>126</v>
      </c>
      <c r="M149" s="20">
        <v>23.5</v>
      </c>
      <c r="N149" s="61">
        <v>146</v>
      </c>
      <c r="O149" s="99">
        <v>0.4</v>
      </c>
    </row>
    <row r="150" spans="1:15" x14ac:dyDescent="0.2">
      <c r="A150" s="11" t="s">
        <v>175</v>
      </c>
      <c r="B150" s="6" t="s">
        <v>51</v>
      </c>
      <c r="C150" s="78">
        <v>5</v>
      </c>
      <c r="D150" s="20">
        <v>2.5000000000000001E-2</v>
      </c>
      <c r="E150" s="20">
        <v>4.125</v>
      </c>
      <c r="F150" s="20">
        <v>0.04</v>
      </c>
      <c r="G150" s="20">
        <v>37.4</v>
      </c>
      <c r="H150" s="20">
        <v>0</v>
      </c>
      <c r="I150" s="20">
        <v>0</v>
      </c>
      <c r="J150" s="20">
        <v>0.03</v>
      </c>
      <c r="K150" s="20">
        <v>0.05</v>
      </c>
      <c r="L150" s="20">
        <v>0.6</v>
      </c>
      <c r="M150" s="20">
        <v>0</v>
      </c>
      <c r="N150" s="20">
        <v>0.95</v>
      </c>
      <c r="O150" s="20">
        <v>0.01</v>
      </c>
    </row>
    <row r="151" spans="1:15" x14ac:dyDescent="0.25">
      <c r="A151" s="60" t="s">
        <v>229</v>
      </c>
      <c r="B151" s="60" t="s">
        <v>194</v>
      </c>
      <c r="C151" s="131">
        <v>20</v>
      </c>
      <c r="D151" s="102">
        <v>6.82</v>
      </c>
      <c r="E151" s="102">
        <v>5.01</v>
      </c>
      <c r="F151" s="102">
        <v>3.8</v>
      </c>
      <c r="G151" s="102">
        <v>87.57</v>
      </c>
      <c r="H151" s="102">
        <v>6.0000000000000001E-3</v>
      </c>
      <c r="I151" s="102">
        <v>0.4</v>
      </c>
      <c r="J151" s="102">
        <v>0.05</v>
      </c>
      <c r="K151" s="102">
        <v>0</v>
      </c>
      <c r="L151" s="102">
        <v>148</v>
      </c>
      <c r="M151" s="102">
        <v>10</v>
      </c>
      <c r="N151" s="102">
        <v>82</v>
      </c>
      <c r="O151" s="160">
        <v>0</v>
      </c>
    </row>
    <row r="152" spans="1:15" x14ac:dyDescent="0.2">
      <c r="A152" s="3" t="s">
        <v>237</v>
      </c>
      <c r="B152" s="6" t="s">
        <v>199</v>
      </c>
      <c r="C152" s="79">
        <v>200</v>
      </c>
      <c r="D152" s="22">
        <v>0.18</v>
      </c>
      <c r="E152" s="22">
        <v>0.2</v>
      </c>
      <c r="F152" s="22">
        <v>9.4</v>
      </c>
      <c r="G152" s="24">
        <v>17</v>
      </c>
      <c r="H152" s="24">
        <v>0</v>
      </c>
      <c r="I152" s="24">
        <v>6</v>
      </c>
      <c r="J152" s="24">
        <v>2.2999999999999998</v>
      </c>
      <c r="K152" s="24">
        <v>0.1</v>
      </c>
      <c r="L152" s="24">
        <v>9.6</v>
      </c>
      <c r="M152" s="24">
        <v>5.4</v>
      </c>
      <c r="N152" s="20">
        <v>6.6</v>
      </c>
      <c r="O152" s="103">
        <v>1.4</v>
      </c>
    </row>
    <row r="153" spans="1:15" x14ac:dyDescent="0.2">
      <c r="A153" s="6" t="s">
        <v>96</v>
      </c>
      <c r="B153" s="6" t="s">
        <v>50</v>
      </c>
      <c r="C153" s="78">
        <v>45</v>
      </c>
      <c r="D153" s="20">
        <v>3.42</v>
      </c>
      <c r="E153" s="20">
        <v>0.36</v>
      </c>
      <c r="F153" s="20">
        <v>22.14</v>
      </c>
      <c r="G153" s="20">
        <v>105.75</v>
      </c>
      <c r="H153" s="20">
        <v>4.9500000000000002E-2</v>
      </c>
      <c r="I153" s="20">
        <v>0</v>
      </c>
      <c r="J153" s="20">
        <v>0</v>
      </c>
      <c r="K153" s="20">
        <v>0.495</v>
      </c>
      <c r="L153" s="20">
        <v>9</v>
      </c>
      <c r="M153" s="20">
        <v>6.3</v>
      </c>
      <c r="N153" s="20">
        <v>29.25</v>
      </c>
      <c r="O153" s="20">
        <v>0.495</v>
      </c>
    </row>
    <row r="154" spans="1:15" ht="16.5" thickBot="1" x14ac:dyDescent="0.25">
      <c r="A154" s="175" t="s">
        <v>47</v>
      </c>
      <c r="B154" s="176"/>
      <c r="C154" s="148"/>
      <c r="D154" s="18">
        <f t="shared" ref="D154:O154" si="22">SUM(D149:D153)</f>
        <v>14.545</v>
      </c>
      <c r="E154" s="18">
        <f t="shared" si="22"/>
        <v>14.394999999999998</v>
      </c>
      <c r="F154" s="18">
        <f t="shared" si="22"/>
        <v>53.980000000000004</v>
      </c>
      <c r="G154" s="18">
        <f t="shared" si="22"/>
        <v>382.72</v>
      </c>
      <c r="H154" s="18">
        <f t="shared" si="22"/>
        <v>0.15550000000000003</v>
      </c>
      <c r="I154" s="18">
        <f t="shared" si="22"/>
        <v>7.5</v>
      </c>
      <c r="J154" s="18">
        <f t="shared" si="22"/>
        <v>2.4</v>
      </c>
      <c r="K154" s="18">
        <f t="shared" si="22"/>
        <v>0.66500000000000004</v>
      </c>
      <c r="L154" s="18">
        <f t="shared" si="22"/>
        <v>293.20000000000005</v>
      </c>
      <c r="M154" s="18">
        <f t="shared" si="22"/>
        <v>45.199999999999996</v>
      </c>
      <c r="N154" s="18">
        <f t="shared" si="22"/>
        <v>264.79999999999995</v>
      </c>
      <c r="O154" s="18">
        <f t="shared" si="22"/>
        <v>2.3050000000000002</v>
      </c>
    </row>
    <row r="155" spans="1:15" ht="16.5" thickTop="1" x14ac:dyDescent="0.2">
      <c r="A155" s="177" t="s">
        <v>54</v>
      </c>
      <c r="B155" s="178"/>
      <c r="C155" s="79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63"/>
      <c r="O155" s="167"/>
    </row>
    <row r="156" spans="1:15" s="72" customFormat="1" x14ac:dyDescent="0.2">
      <c r="A156" s="3" t="s">
        <v>179</v>
      </c>
      <c r="B156" s="6" t="s">
        <v>181</v>
      </c>
      <c r="C156" s="78">
        <v>200</v>
      </c>
      <c r="D156" s="20">
        <v>5.8</v>
      </c>
      <c r="E156" s="20">
        <v>5</v>
      </c>
      <c r="F156" s="20">
        <v>8</v>
      </c>
      <c r="G156" s="20">
        <v>100</v>
      </c>
      <c r="H156" s="20">
        <v>0.08</v>
      </c>
      <c r="I156" s="20">
        <v>1.4</v>
      </c>
      <c r="J156" s="20">
        <v>0.04</v>
      </c>
      <c r="K156" s="20">
        <v>0</v>
      </c>
      <c r="L156" s="20">
        <v>240</v>
      </c>
      <c r="M156" s="20">
        <v>28</v>
      </c>
      <c r="N156" s="20">
        <v>180</v>
      </c>
      <c r="O156" s="21">
        <v>0.2</v>
      </c>
    </row>
    <row r="157" spans="1:15" s="107" customFormat="1" x14ac:dyDescent="0.25">
      <c r="A157" s="60" t="s">
        <v>226</v>
      </c>
      <c r="B157" s="60" t="s">
        <v>196</v>
      </c>
      <c r="C157" s="131">
        <v>40</v>
      </c>
      <c r="D157" s="102">
        <v>3.6</v>
      </c>
      <c r="E157" s="102">
        <v>3.44</v>
      </c>
      <c r="F157" s="102">
        <v>27.24</v>
      </c>
      <c r="G157" s="102">
        <v>154</v>
      </c>
      <c r="H157" s="102">
        <v>3.2000000000000001E-2</v>
      </c>
      <c r="I157" s="102">
        <v>0</v>
      </c>
      <c r="J157" s="102">
        <v>0</v>
      </c>
      <c r="K157" s="102">
        <v>0</v>
      </c>
      <c r="L157" s="102">
        <v>3.6</v>
      </c>
      <c r="M157" s="102">
        <v>3.6</v>
      </c>
      <c r="N157" s="102">
        <v>16.399999999999999</v>
      </c>
      <c r="O157" s="160">
        <v>0.24</v>
      </c>
    </row>
    <row r="158" spans="1:15" ht="16.5" thickBot="1" x14ac:dyDescent="0.25">
      <c r="A158" s="175" t="s">
        <v>55</v>
      </c>
      <c r="B158" s="176"/>
      <c r="C158" s="148"/>
      <c r="D158" s="18">
        <f t="shared" ref="D158:N158" si="23">SUM(D156:D157)</f>
        <v>9.4</v>
      </c>
      <c r="E158" s="18">
        <f t="shared" si="23"/>
        <v>8.44</v>
      </c>
      <c r="F158" s="35">
        <f t="shared" si="23"/>
        <v>35.239999999999995</v>
      </c>
      <c r="G158" s="18">
        <f t="shared" si="23"/>
        <v>254</v>
      </c>
      <c r="H158" s="18">
        <f t="shared" si="23"/>
        <v>0.112</v>
      </c>
      <c r="I158" s="18">
        <f t="shared" si="23"/>
        <v>1.4</v>
      </c>
      <c r="J158" s="18">
        <f t="shared" si="23"/>
        <v>0.04</v>
      </c>
      <c r="K158" s="18">
        <f t="shared" si="23"/>
        <v>0</v>
      </c>
      <c r="L158" s="18">
        <f t="shared" si="23"/>
        <v>243.6</v>
      </c>
      <c r="M158" s="18">
        <f t="shared" si="23"/>
        <v>31.6</v>
      </c>
      <c r="N158" s="89">
        <f t="shared" si="23"/>
        <v>196.4</v>
      </c>
      <c r="O158" s="89">
        <f>SUM(O154:O157)</f>
        <v>2.7450000000000001</v>
      </c>
    </row>
    <row r="159" spans="1:15" ht="17.25" thickTop="1" thickBot="1" x14ac:dyDescent="0.25">
      <c r="A159" s="179" t="s">
        <v>25</v>
      </c>
      <c r="B159" s="180"/>
      <c r="C159" s="151"/>
      <c r="D159" s="16">
        <f t="shared" ref="D159:N159" si="24">D139+D147+D154+D158</f>
        <v>60.564999999999998</v>
      </c>
      <c r="E159" s="16">
        <f t="shared" si="24"/>
        <v>59.654999999999994</v>
      </c>
      <c r="F159" s="16">
        <f t="shared" si="24"/>
        <v>187.39999999999998</v>
      </c>
      <c r="G159" s="16">
        <f t="shared" si="24"/>
        <v>1592.72</v>
      </c>
      <c r="H159" s="16">
        <f t="shared" si="24"/>
        <v>1.9015000000000002</v>
      </c>
      <c r="I159" s="16">
        <f t="shared" si="24"/>
        <v>301</v>
      </c>
      <c r="J159" s="16">
        <f t="shared" si="24"/>
        <v>6.8199999999999994</v>
      </c>
      <c r="K159" s="16">
        <f t="shared" si="24"/>
        <v>3.8050000000000002</v>
      </c>
      <c r="L159" s="16">
        <f t="shared" si="24"/>
        <v>1163.4000000000001</v>
      </c>
      <c r="M159" s="16">
        <f t="shared" si="24"/>
        <v>403.2</v>
      </c>
      <c r="N159" s="91">
        <f t="shared" si="24"/>
        <v>1297</v>
      </c>
      <c r="O159" s="89">
        <f>SUM(O155:O158)</f>
        <v>3.1850000000000001</v>
      </c>
    </row>
    <row r="160" spans="1:15" ht="16.5" thickTop="1" x14ac:dyDescent="0.2">
      <c r="A160" s="5"/>
      <c r="B160" s="5"/>
      <c r="C160" s="152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" t="s">
        <v>40</v>
      </c>
    </row>
    <row r="161" spans="1:15" x14ac:dyDescent="0.25">
      <c r="A161" s="7" t="s">
        <v>26</v>
      </c>
      <c r="B161" s="5"/>
      <c r="C161" s="152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5" x14ac:dyDescent="0.2">
      <c r="A162" s="8"/>
      <c r="B162" s="5"/>
      <c r="C162" s="152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168"/>
    </row>
    <row r="163" spans="1:15" ht="16.5" customHeight="1" x14ac:dyDescent="0.2">
      <c r="A163" s="171" t="s">
        <v>2</v>
      </c>
      <c r="B163" s="171" t="s">
        <v>37</v>
      </c>
      <c r="C163" s="183" t="s">
        <v>3</v>
      </c>
      <c r="D163" s="171" t="s">
        <v>106</v>
      </c>
      <c r="E163" s="185"/>
      <c r="F163" s="185"/>
      <c r="G163" s="171" t="s">
        <v>4</v>
      </c>
      <c r="H163" s="171" t="s">
        <v>5</v>
      </c>
      <c r="I163" s="171"/>
      <c r="J163" s="171"/>
      <c r="K163" s="171"/>
      <c r="L163" s="171" t="s">
        <v>6</v>
      </c>
      <c r="M163" s="172"/>
      <c r="N163" s="172"/>
      <c r="O163" s="172"/>
    </row>
    <row r="164" spans="1:15" ht="17.25" customHeight="1" x14ac:dyDescent="0.2">
      <c r="A164" s="171"/>
      <c r="B164" s="171"/>
      <c r="C164" s="184"/>
      <c r="D164" s="81" t="s">
        <v>7</v>
      </c>
      <c r="E164" s="81" t="s">
        <v>8</v>
      </c>
      <c r="F164" s="81" t="s">
        <v>9</v>
      </c>
      <c r="G164" s="171"/>
      <c r="H164" s="81" t="s">
        <v>10</v>
      </c>
      <c r="I164" s="81" t="s">
        <v>11</v>
      </c>
      <c r="J164" s="81" t="s">
        <v>12</v>
      </c>
      <c r="K164" s="81" t="s">
        <v>13</v>
      </c>
      <c r="L164" s="81" t="s">
        <v>14</v>
      </c>
      <c r="M164" s="81" t="s">
        <v>39</v>
      </c>
      <c r="N164" s="81" t="s">
        <v>15</v>
      </c>
      <c r="O164" s="161" t="s">
        <v>16</v>
      </c>
    </row>
    <row r="165" spans="1:15" x14ac:dyDescent="0.2">
      <c r="A165" s="177" t="s">
        <v>17</v>
      </c>
      <c r="B165" s="178"/>
      <c r="C165" s="147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93"/>
      <c r="O165" s="99"/>
    </row>
    <row r="166" spans="1:15" x14ac:dyDescent="0.2">
      <c r="A166" s="3" t="s">
        <v>113</v>
      </c>
      <c r="B166" s="6" t="s">
        <v>114</v>
      </c>
      <c r="C166" s="78">
        <v>100</v>
      </c>
      <c r="D166" s="20">
        <v>7</v>
      </c>
      <c r="E166" s="20">
        <v>6.1</v>
      </c>
      <c r="F166" s="20">
        <v>20.6</v>
      </c>
      <c r="G166" s="20">
        <v>168</v>
      </c>
      <c r="H166" s="20">
        <v>0.1</v>
      </c>
      <c r="I166" s="20">
        <v>0.7</v>
      </c>
      <c r="J166" s="20">
        <v>0</v>
      </c>
      <c r="K166" s="20">
        <v>1.06</v>
      </c>
      <c r="L166" s="20">
        <v>6.8</v>
      </c>
      <c r="M166" s="20">
        <v>12.4</v>
      </c>
      <c r="N166" s="61">
        <v>107.3</v>
      </c>
      <c r="O166" s="160">
        <v>0.6</v>
      </c>
    </row>
    <row r="167" spans="1:15" x14ac:dyDescent="0.25">
      <c r="A167" s="60" t="s">
        <v>228</v>
      </c>
      <c r="B167" s="60" t="s">
        <v>187</v>
      </c>
      <c r="C167" s="155">
        <v>40</v>
      </c>
      <c r="D167" s="106">
        <v>2</v>
      </c>
      <c r="E167" s="106">
        <v>6.8</v>
      </c>
      <c r="F167" s="106">
        <v>28.4</v>
      </c>
      <c r="G167" s="106">
        <v>182.4</v>
      </c>
      <c r="H167" s="106">
        <v>3.2000000000000001E-2</v>
      </c>
      <c r="I167" s="106">
        <v>0</v>
      </c>
      <c r="J167" s="106">
        <v>0</v>
      </c>
      <c r="K167" s="106">
        <v>0</v>
      </c>
      <c r="L167" s="106">
        <v>4.8</v>
      </c>
      <c r="M167" s="106">
        <v>6.6</v>
      </c>
      <c r="N167" s="106">
        <v>19.2</v>
      </c>
      <c r="O167" s="160">
        <v>0.34</v>
      </c>
    </row>
    <row r="168" spans="1:15" x14ac:dyDescent="0.2">
      <c r="A168" s="76" t="s">
        <v>231</v>
      </c>
      <c r="B168" s="12" t="s">
        <v>183</v>
      </c>
      <c r="C168" s="153">
        <v>200</v>
      </c>
      <c r="D168" s="24">
        <v>0.4</v>
      </c>
      <c r="E168" s="24">
        <v>0</v>
      </c>
      <c r="F168" s="24">
        <v>5</v>
      </c>
      <c r="G168" s="24">
        <v>22</v>
      </c>
      <c r="H168" s="24">
        <v>0.14000000000000001</v>
      </c>
      <c r="I168" s="24">
        <v>20</v>
      </c>
      <c r="J168" s="24">
        <v>0</v>
      </c>
      <c r="K168" s="24">
        <v>0</v>
      </c>
      <c r="L168" s="24">
        <v>990</v>
      </c>
      <c r="M168" s="24">
        <v>880</v>
      </c>
      <c r="N168" s="62">
        <v>1648</v>
      </c>
      <c r="O168" s="160">
        <v>164</v>
      </c>
    </row>
    <row r="169" spans="1:15" x14ac:dyDescent="0.2">
      <c r="A169" s="6" t="s">
        <v>96</v>
      </c>
      <c r="B169" s="6" t="s">
        <v>50</v>
      </c>
      <c r="C169" s="78">
        <v>25</v>
      </c>
      <c r="D169" s="20">
        <v>1.9</v>
      </c>
      <c r="E169" s="20">
        <v>0.2</v>
      </c>
      <c r="F169" s="20">
        <v>12.3</v>
      </c>
      <c r="G169" s="20">
        <v>58.75</v>
      </c>
      <c r="H169" s="20">
        <v>2.75E-2</v>
      </c>
      <c r="I169" s="20">
        <v>0</v>
      </c>
      <c r="J169" s="20">
        <v>0</v>
      </c>
      <c r="K169" s="20">
        <v>0.27500000000000002</v>
      </c>
      <c r="L169" s="20">
        <v>5</v>
      </c>
      <c r="M169" s="20">
        <v>3.5</v>
      </c>
      <c r="N169" s="20">
        <v>16.25</v>
      </c>
      <c r="O169" s="20">
        <v>0.27500000000000002</v>
      </c>
    </row>
    <row r="170" spans="1:15" ht="16.5" thickBot="1" x14ac:dyDescent="0.25">
      <c r="A170" s="173" t="s">
        <v>18</v>
      </c>
      <c r="B170" s="174"/>
      <c r="C170" s="148"/>
      <c r="D170" s="18">
        <f>SUM(D166:D169)</f>
        <v>11.3</v>
      </c>
      <c r="E170" s="18">
        <f>SUM(E166:E169)</f>
        <v>13.099999999999998</v>
      </c>
      <c r="F170" s="18">
        <f t="shared" ref="F170:O170" si="25">SUM(F166:F169)</f>
        <v>66.3</v>
      </c>
      <c r="G170" s="18">
        <f t="shared" si="25"/>
        <v>431.15</v>
      </c>
      <c r="H170" s="18">
        <f t="shared" si="25"/>
        <v>0.29950000000000004</v>
      </c>
      <c r="I170" s="18">
        <f t="shared" si="25"/>
        <v>20.7</v>
      </c>
      <c r="J170" s="18">
        <f t="shared" si="25"/>
        <v>0</v>
      </c>
      <c r="K170" s="18">
        <f t="shared" si="25"/>
        <v>1.335</v>
      </c>
      <c r="L170" s="18">
        <f t="shared" si="25"/>
        <v>1006.6</v>
      </c>
      <c r="M170" s="18">
        <f t="shared" si="25"/>
        <v>902.5</v>
      </c>
      <c r="N170" s="18">
        <f t="shared" si="25"/>
        <v>1790.75</v>
      </c>
      <c r="O170" s="18">
        <f t="shared" si="25"/>
        <v>165.215</v>
      </c>
    </row>
    <row r="171" spans="1:15" ht="16.5" thickTop="1" x14ac:dyDescent="0.2">
      <c r="A171" s="177" t="s">
        <v>19</v>
      </c>
      <c r="B171" s="178"/>
      <c r="C171" s="79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63"/>
      <c r="O171" s="166"/>
    </row>
    <row r="172" spans="1:15" x14ac:dyDescent="0.2">
      <c r="A172" s="74" t="s">
        <v>201</v>
      </c>
      <c r="B172" s="6" t="s">
        <v>52</v>
      </c>
      <c r="C172" s="78">
        <v>55</v>
      </c>
      <c r="D172" s="20">
        <v>0.8</v>
      </c>
      <c r="E172" s="20">
        <v>5.0999999999999996</v>
      </c>
      <c r="F172" s="20">
        <v>5</v>
      </c>
      <c r="G172" s="20">
        <v>69</v>
      </c>
      <c r="H172" s="20">
        <v>0.2</v>
      </c>
      <c r="I172" s="20">
        <v>37</v>
      </c>
      <c r="J172" s="20">
        <v>0</v>
      </c>
      <c r="K172" s="20">
        <v>0</v>
      </c>
      <c r="L172" s="20">
        <v>210.3</v>
      </c>
      <c r="M172" s="20">
        <v>163</v>
      </c>
      <c r="N172" s="20">
        <v>334.4</v>
      </c>
      <c r="O172" s="20">
        <v>9.6999999999999993</v>
      </c>
    </row>
    <row r="173" spans="1:15" x14ac:dyDescent="0.2">
      <c r="A173" s="69" t="s">
        <v>211</v>
      </c>
      <c r="B173" s="6" t="s">
        <v>119</v>
      </c>
      <c r="C173" s="79">
        <v>250</v>
      </c>
      <c r="D173" s="22">
        <v>1.7</v>
      </c>
      <c r="E173" s="22">
        <v>4.2</v>
      </c>
      <c r="F173" s="22">
        <v>8.3000000000000007</v>
      </c>
      <c r="G173" s="24">
        <v>79</v>
      </c>
      <c r="H173" s="24">
        <v>0.2</v>
      </c>
      <c r="I173" s="24">
        <v>19.2</v>
      </c>
      <c r="J173" s="24">
        <v>0</v>
      </c>
      <c r="K173" s="24">
        <v>0</v>
      </c>
      <c r="L173" s="24">
        <v>80.400000000000006</v>
      </c>
      <c r="M173" s="24">
        <v>28.9</v>
      </c>
      <c r="N173" s="62">
        <v>51.6</v>
      </c>
      <c r="O173" s="99">
        <v>0.9</v>
      </c>
    </row>
    <row r="174" spans="1:15" x14ac:dyDescent="0.2">
      <c r="A174" s="69" t="s">
        <v>212</v>
      </c>
      <c r="B174" s="6" t="s">
        <v>125</v>
      </c>
      <c r="C174" s="79">
        <v>120</v>
      </c>
      <c r="D174" s="22">
        <v>2.6</v>
      </c>
      <c r="E174" s="22">
        <v>4</v>
      </c>
      <c r="F174" s="22">
        <v>18.100000000000001</v>
      </c>
      <c r="G174" s="24">
        <v>125</v>
      </c>
      <c r="H174" s="24">
        <v>0.1</v>
      </c>
      <c r="I174" s="24">
        <v>4</v>
      </c>
      <c r="J174" s="24">
        <v>0.03</v>
      </c>
      <c r="K174" s="24">
        <v>0.2</v>
      </c>
      <c r="L174" s="24">
        <v>37.6</v>
      </c>
      <c r="M174" s="24">
        <v>23.2</v>
      </c>
      <c r="N174" s="62">
        <v>68</v>
      </c>
      <c r="O174" s="99">
        <v>0.8</v>
      </c>
    </row>
    <row r="175" spans="1:15" x14ac:dyDescent="0.2">
      <c r="A175" s="3" t="s">
        <v>136</v>
      </c>
      <c r="B175" s="6" t="s">
        <v>137</v>
      </c>
      <c r="C175" s="79">
        <v>50</v>
      </c>
      <c r="D175" s="22">
        <v>10.199999999999999</v>
      </c>
      <c r="E175" s="22">
        <v>3.2</v>
      </c>
      <c r="F175" s="22">
        <v>0</v>
      </c>
      <c r="G175" s="24">
        <v>70</v>
      </c>
      <c r="H175" s="24">
        <v>0.1</v>
      </c>
      <c r="I175" s="24">
        <v>0.5</v>
      </c>
      <c r="J175" s="24">
        <v>0</v>
      </c>
      <c r="K175" s="24">
        <v>0.9</v>
      </c>
      <c r="L175" s="24">
        <v>12.2</v>
      </c>
      <c r="M175" s="24">
        <v>18.3</v>
      </c>
      <c r="N175" s="62">
        <v>122</v>
      </c>
      <c r="O175" s="99">
        <v>0.4</v>
      </c>
    </row>
    <row r="176" spans="1:15" x14ac:dyDescent="0.2">
      <c r="A176" s="3" t="s">
        <v>168</v>
      </c>
      <c r="B176" s="6" t="s">
        <v>169</v>
      </c>
      <c r="C176" s="78">
        <v>200</v>
      </c>
      <c r="D176" s="20">
        <v>1.7</v>
      </c>
      <c r="E176" s="20">
        <v>0.2</v>
      </c>
      <c r="F176" s="20">
        <v>18.899999999999999</v>
      </c>
      <c r="G176" s="20">
        <v>84</v>
      </c>
      <c r="H176" s="20">
        <v>0</v>
      </c>
      <c r="I176" s="20">
        <v>4.5</v>
      </c>
      <c r="J176" s="20">
        <v>0.5</v>
      </c>
      <c r="K176" s="20">
        <v>0.5</v>
      </c>
      <c r="L176" s="20">
        <v>28.5</v>
      </c>
      <c r="M176" s="20">
        <v>10.5</v>
      </c>
      <c r="N176" s="20">
        <v>39</v>
      </c>
      <c r="O176" s="103">
        <v>0.9</v>
      </c>
    </row>
    <row r="177" spans="1:16" x14ac:dyDescent="0.2">
      <c r="A177" s="3" t="s">
        <v>48</v>
      </c>
      <c r="B177" s="6" t="s">
        <v>176</v>
      </c>
      <c r="C177" s="78">
        <v>100</v>
      </c>
      <c r="D177" s="24">
        <v>0.9</v>
      </c>
      <c r="E177" s="24">
        <v>0.2</v>
      </c>
      <c r="F177" s="24">
        <v>8.1</v>
      </c>
      <c r="G177" s="24">
        <v>43</v>
      </c>
      <c r="H177" s="24">
        <v>0.04</v>
      </c>
      <c r="I177" s="24">
        <v>60</v>
      </c>
      <c r="J177" s="24">
        <v>0</v>
      </c>
      <c r="K177" s="24">
        <v>0.2</v>
      </c>
      <c r="L177" s="24">
        <v>34</v>
      </c>
      <c r="M177" s="24">
        <v>13</v>
      </c>
      <c r="N177" s="24">
        <v>23</v>
      </c>
      <c r="O177" s="25">
        <v>0.3</v>
      </c>
    </row>
    <row r="178" spans="1:16" x14ac:dyDescent="0.2">
      <c r="A178" s="6" t="s">
        <v>174</v>
      </c>
      <c r="B178" s="6" t="s">
        <v>49</v>
      </c>
      <c r="C178" s="78">
        <v>50</v>
      </c>
      <c r="D178" s="20">
        <v>3.3</v>
      </c>
      <c r="E178" s="20">
        <v>0.6</v>
      </c>
      <c r="F178" s="20">
        <v>16.7</v>
      </c>
      <c r="G178" s="20">
        <v>87</v>
      </c>
      <c r="H178" s="20">
        <v>0.09</v>
      </c>
      <c r="I178" s="20">
        <v>0</v>
      </c>
      <c r="J178" s="20">
        <v>0</v>
      </c>
      <c r="K178" s="20">
        <v>0.7</v>
      </c>
      <c r="L178" s="20">
        <v>17.5</v>
      </c>
      <c r="M178" s="20">
        <v>23.5</v>
      </c>
      <c r="N178" s="20">
        <v>79</v>
      </c>
      <c r="O178" s="20">
        <v>1.95</v>
      </c>
    </row>
    <row r="179" spans="1:16" ht="16.5" thickBot="1" x14ac:dyDescent="0.25">
      <c r="A179" s="173" t="s">
        <v>20</v>
      </c>
      <c r="B179" s="174"/>
      <c r="C179" s="148"/>
      <c r="D179" s="18">
        <f t="shared" ref="D179:N179" si="26">SUM(D172:D178)</f>
        <v>21.2</v>
      </c>
      <c r="E179" s="18">
        <f t="shared" si="26"/>
        <v>17.5</v>
      </c>
      <c r="F179" s="18">
        <f t="shared" si="26"/>
        <v>75.099999999999994</v>
      </c>
      <c r="G179" s="18">
        <f t="shared" si="26"/>
        <v>557</v>
      </c>
      <c r="H179" s="18">
        <f t="shared" si="26"/>
        <v>0.73</v>
      </c>
      <c r="I179" s="18">
        <f t="shared" si="26"/>
        <v>125.2</v>
      </c>
      <c r="J179" s="18">
        <f t="shared" si="26"/>
        <v>0.53</v>
      </c>
      <c r="K179" s="18">
        <f t="shared" si="26"/>
        <v>2.5</v>
      </c>
      <c r="L179" s="18">
        <f t="shared" si="26"/>
        <v>420.50000000000006</v>
      </c>
      <c r="M179" s="18">
        <f t="shared" si="26"/>
        <v>280.39999999999998</v>
      </c>
      <c r="N179" s="89">
        <f t="shared" si="26"/>
        <v>717</v>
      </c>
      <c r="O179" s="89">
        <f>SUM(O172:O178)</f>
        <v>14.950000000000001</v>
      </c>
    </row>
    <row r="180" spans="1:16" ht="16.5" thickTop="1" x14ac:dyDescent="0.2">
      <c r="A180" s="181" t="s">
        <v>46</v>
      </c>
      <c r="B180" s="182"/>
      <c r="C180" s="150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90"/>
      <c r="O180" s="166"/>
    </row>
    <row r="181" spans="1:16" x14ac:dyDescent="0.2">
      <c r="A181" s="3" t="s">
        <v>154</v>
      </c>
      <c r="B181" s="6" t="s">
        <v>155</v>
      </c>
      <c r="C181" s="78">
        <v>75</v>
      </c>
      <c r="D181" s="20">
        <v>12.1</v>
      </c>
      <c r="E181" s="20">
        <v>3</v>
      </c>
      <c r="F181" s="20">
        <v>5.9</v>
      </c>
      <c r="G181" s="20">
        <v>100</v>
      </c>
      <c r="H181" s="24">
        <v>1.6</v>
      </c>
      <c r="I181" s="24">
        <v>0.6</v>
      </c>
      <c r="J181" s="24">
        <v>26.2</v>
      </c>
      <c r="K181" s="24">
        <v>0.1</v>
      </c>
      <c r="L181" s="24">
        <v>128.30000000000001</v>
      </c>
      <c r="M181" s="24">
        <v>29</v>
      </c>
      <c r="N181" s="62">
        <v>213</v>
      </c>
      <c r="O181" s="117">
        <v>0.03</v>
      </c>
    </row>
    <row r="182" spans="1:16" x14ac:dyDescent="0.25">
      <c r="A182" s="69" t="s">
        <v>238</v>
      </c>
      <c r="B182" s="6" t="s">
        <v>198</v>
      </c>
      <c r="C182" s="79">
        <v>200</v>
      </c>
      <c r="D182" s="20">
        <v>0.4</v>
      </c>
      <c r="E182" s="20">
        <v>0.1</v>
      </c>
      <c r="F182" s="20">
        <v>14.9</v>
      </c>
      <c r="G182" s="24">
        <v>62</v>
      </c>
      <c r="H182" s="24">
        <v>0</v>
      </c>
      <c r="I182" s="24">
        <v>2.9</v>
      </c>
      <c r="J182" s="24">
        <v>0</v>
      </c>
      <c r="K182" s="24">
        <v>0</v>
      </c>
      <c r="L182" s="24">
        <v>7.5</v>
      </c>
      <c r="M182" s="20">
        <v>4.8</v>
      </c>
      <c r="N182" s="105">
        <v>11</v>
      </c>
      <c r="O182" s="32">
        <v>0.95</v>
      </c>
      <c r="P182" s="32"/>
    </row>
    <row r="183" spans="1:16" x14ac:dyDescent="0.2">
      <c r="A183" s="3" t="s">
        <v>48</v>
      </c>
      <c r="B183" s="6" t="s">
        <v>188</v>
      </c>
      <c r="C183" s="78">
        <v>200</v>
      </c>
      <c r="D183" s="20">
        <v>0.8</v>
      </c>
      <c r="E183" s="20">
        <v>0.8</v>
      </c>
      <c r="F183" s="20">
        <v>19.600000000000001</v>
      </c>
      <c r="G183" s="20">
        <v>94</v>
      </c>
      <c r="H183" s="20">
        <v>0.06</v>
      </c>
      <c r="I183" s="20">
        <v>20</v>
      </c>
      <c r="J183" s="20">
        <v>0</v>
      </c>
      <c r="K183" s="20">
        <v>0.4</v>
      </c>
      <c r="L183" s="20">
        <v>32</v>
      </c>
      <c r="M183" s="20">
        <v>18</v>
      </c>
      <c r="N183" s="20">
        <v>22</v>
      </c>
      <c r="O183" s="21">
        <v>4.4000000000000004</v>
      </c>
    </row>
    <row r="184" spans="1:16" x14ac:dyDescent="0.2">
      <c r="A184" s="6" t="s">
        <v>96</v>
      </c>
      <c r="B184" s="6" t="s">
        <v>50</v>
      </c>
      <c r="C184" s="78">
        <v>40</v>
      </c>
      <c r="D184" s="20">
        <v>3.04</v>
      </c>
      <c r="E184" s="20">
        <v>0.32</v>
      </c>
      <c r="F184" s="20">
        <v>19.68</v>
      </c>
      <c r="G184" s="20">
        <v>94</v>
      </c>
      <c r="H184" s="20">
        <v>4.4000000000000004E-2</v>
      </c>
      <c r="I184" s="20">
        <v>0</v>
      </c>
      <c r="J184" s="20">
        <v>0</v>
      </c>
      <c r="K184" s="20">
        <v>0.44</v>
      </c>
      <c r="L184" s="20">
        <v>8</v>
      </c>
      <c r="M184" s="20">
        <v>5.6</v>
      </c>
      <c r="N184" s="20">
        <v>26</v>
      </c>
      <c r="O184" s="20">
        <v>0.44</v>
      </c>
    </row>
    <row r="185" spans="1:16" ht="16.5" customHeight="1" thickBot="1" x14ac:dyDescent="0.25">
      <c r="A185" s="175" t="s">
        <v>47</v>
      </c>
      <c r="B185" s="176"/>
      <c r="C185" s="148"/>
      <c r="D185" s="18">
        <f t="shared" ref="D185:O185" si="27">SUM(D181:D184)</f>
        <v>16.34</v>
      </c>
      <c r="E185" s="18">
        <f t="shared" si="27"/>
        <v>4.2200000000000006</v>
      </c>
      <c r="F185" s="35">
        <f t="shared" si="27"/>
        <v>60.080000000000005</v>
      </c>
      <c r="G185" s="18">
        <f t="shared" si="27"/>
        <v>350</v>
      </c>
      <c r="H185" s="18">
        <f t="shared" si="27"/>
        <v>1.7040000000000002</v>
      </c>
      <c r="I185" s="18">
        <f t="shared" si="27"/>
        <v>23.5</v>
      </c>
      <c r="J185" s="18">
        <f t="shared" si="27"/>
        <v>26.2</v>
      </c>
      <c r="K185" s="18">
        <f t="shared" si="27"/>
        <v>0.94</v>
      </c>
      <c r="L185" s="18">
        <f t="shared" si="27"/>
        <v>175.8</v>
      </c>
      <c r="M185" s="18">
        <f t="shared" si="27"/>
        <v>57.4</v>
      </c>
      <c r="N185" s="89">
        <f t="shared" si="27"/>
        <v>272</v>
      </c>
      <c r="O185" s="89">
        <f t="shared" si="27"/>
        <v>5.8200000000000012</v>
      </c>
    </row>
    <row r="186" spans="1:16" ht="16.5" thickTop="1" x14ac:dyDescent="0.2">
      <c r="A186" s="177" t="s">
        <v>54</v>
      </c>
      <c r="B186" s="178"/>
      <c r="C186" s="79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63"/>
      <c r="O186" s="167"/>
    </row>
    <row r="187" spans="1:16" x14ac:dyDescent="0.2">
      <c r="A187" s="11" t="s">
        <v>179</v>
      </c>
      <c r="B187" s="13" t="s">
        <v>182</v>
      </c>
      <c r="C187" s="78">
        <v>200</v>
      </c>
      <c r="D187" s="20">
        <v>5.8</v>
      </c>
      <c r="E187" s="20">
        <v>5</v>
      </c>
      <c r="F187" s="20">
        <v>8</v>
      </c>
      <c r="G187" s="20">
        <v>100</v>
      </c>
      <c r="H187" s="20">
        <v>0.08</v>
      </c>
      <c r="I187" s="20">
        <v>11.4</v>
      </c>
      <c r="J187" s="20">
        <v>0.04</v>
      </c>
      <c r="K187" s="20">
        <v>0</v>
      </c>
      <c r="L187" s="20">
        <v>240</v>
      </c>
      <c r="M187" s="20">
        <v>28</v>
      </c>
      <c r="N187" s="20">
        <v>180</v>
      </c>
      <c r="O187" s="61">
        <v>0.2</v>
      </c>
    </row>
    <row r="188" spans="1:16" x14ac:dyDescent="0.25">
      <c r="A188" s="129" t="s">
        <v>232</v>
      </c>
      <c r="B188" s="60" t="s">
        <v>186</v>
      </c>
      <c r="C188" s="155">
        <v>30</v>
      </c>
      <c r="D188" s="106">
        <v>1</v>
      </c>
      <c r="E188" s="106">
        <v>6</v>
      </c>
      <c r="F188" s="106">
        <v>20</v>
      </c>
      <c r="G188" s="106">
        <v>140</v>
      </c>
      <c r="H188" s="102">
        <v>0.04</v>
      </c>
      <c r="I188" s="102">
        <v>0</v>
      </c>
      <c r="J188" s="102">
        <v>0</v>
      </c>
      <c r="K188" s="102">
        <v>0</v>
      </c>
      <c r="L188" s="102">
        <v>5.4</v>
      </c>
      <c r="M188" s="102">
        <v>8</v>
      </c>
      <c r="N188" s="102">
        <v>21.8</v>
      </c>
      <c r="O188" s="160">
        <v>0.57999999999999996</v>
      </c>
    </row>
    <row r="189" spans="1:16" ht="16.5" thickBot="1" x14ac:dyDescent="0.25">
      <c r="A189" s="175" t="s">
        <v>55</v>
      </c>
      <c r="B189" s="176"/>
      <c r="C189" s="148"/>
      <c r="D189" s="18">
        <f t="shared" ref="D189:N189" si="28">SUM(D187:D188)</f>
        <v>6.8</v>
      </c>
      <c r="E189" s="18">
        <f t="shared" si="28"/>
        <v>11</v>
      </c>
      <c r="F189" s="35">
        <f t="shared" si="28"/>
        <v>28</v>
      </c>
      <c r="G189" s="18">
        <f t="shared" si="28"/>
        <v>240</v>
      </c>
      <c r="H189" s="18">
        <f t="shared" si="28"/>
        <v>0.12</v>
      </c>
      <c r="I189" s="18">
        <f t="shared" si="28"/>
        <v>11.4</v>
      </c>
      <c r="J189" s="18">
        <f t="shared" si="28"/>
        <v>0.04</v>
      </c>
      <c r="K189" s="18">
        <f t="shared" si="28"/>
        <v>0</v>
      </c>
      <c r="L189" s="18">
        <f t="shared" si="28"/>
        <v>245.4</v>
      </c>
      <c r="M189" s="18">
        <f t="shared" si="28"/>
        <v>36</v>
      </c>
      <c r="N189" s="89">
        <f t="shared" si="28"/>
        <v>201.8</v>
      </c>
      <c r="O189" s="89">
        <f>SUM(O185:O188)</f>
        <v>6.6000000000000014</v>
      </c>
    </row>
    <row r="190" spans="1:16" ht="17.25" thickTop="1" thickBot="1" x14ac:dyDescent="0.25">
      <c r="A190" s="179" t="s">
        <v>27</v>
      </c>
      <c r="B190" s="180"/>
      <c r="C190" s="151"/>
      <c r="D190" s="16">
        <f>D170+D179+D185+D189</f>
        <v>55.64</v>
      </c>
      <c r="E190" s="16">
        <f t="shared" ref="E190:O190" si="29">E170+E179+E185+E189</f>
        <v>45.82</v>
      </c>
      <c r="F190" s="16">
        <f t="shared" si="29"/>
        <v>229.48</v>
      </c>
      <c r="G190" s="16">
        <f t="shared" si="29"/>
        <v>1578.15</v>
      </c>
      <c r="H190" s="16">
        <f t="shared" si="29"/>
        <v>2.8535000000000004</v>
      </c>
      <c r="I190" s="16">
        <f t="shared" si="29"/>
        <v>180.8</v>
      </c>
      <c r="J190" s="16">
        <f t="shared" si="29"/>
        <v>26.77</v>
      </c>
      <c r="K190" s="16">
        <f t="shared" si="29"/>
        <v>4.7750000000000004</v>
      </c>
      <c r="L190" s="16">
        <f t="shared" si="29"/>
        <v>1848.3000000000002</v>
      </c>
      <c r="M190" s="16">
        <f t="shared" si="29"/>
        <v>1276.3000000000002</v>
      </c>
      <c r="N190" s="16">
        <f t="shared" si="29"/>
        <v>2981.55</v>
      </c>
      <c r="O190" s="16">
        <f t="shared" si="29"/>
        <v>192.58499999999998</v>
      </c>
    </row>
    <row r="191" spans="1:16" ht="16.5" thickTop="1" x14ac:dyDescent="0.2">
      <c r="A191" s="5"/>
      <c r="B191" s="5"/>
      <c r="C191" s="152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6" x14ac:dyDescent="0.2">
      <c r="A192" s="5"/>
      <c r="B192" s="5"/>
      <c r="C192" s="152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" t="s">
        <v>40</v>
      </c>
    </row>
    <row r="193" spans="1:15" x14ac:dyDescent="0.25">
      <c r="A193" s="7" t="s">
        <v>28</v>
      </c>
      <c r="B193" s="5"/>
      <c r="C193" s="152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5" x14ac:dyDescent="0.2">
      <c r="A194" s="8"/>
      <c r="B194" s="5"/>
      <c r="C194" s="152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168"/>
    </row>
    <row r="195" spans="1:15" ht="16.5" customHeight="1" x14ac:dyDescent="0.2">
      <c r="A195" s="171" t="s">
        <v>2</v>
      </c>
      <c r="B195" s="171" t="s">
        <v>37</v>
      </c>
      <c r="C195" s="183" t="s">
        <v>3</v>
      </c>
      <c r="D195" s="171" t="s">
        <v>106</v>
      </c>
      <c r="E195" s="185"/>
      <c r="F195" s="185"/>
      <c r="G195" s="171" t="s">
        <v>4</v>
      </c>
      <c r="H195" s="171" t="s">
        <v>5</v>
      </c>
      <c r="I195" s="171"/>
      <c r="J195" s="171"/>
      <c r="K195" s="171"/>
      <c r="L195" s="171" t="s">
        <v>6</v>
      </c>
      <c r="M195" s="172"/>
      <c r="N195" s="172"/>
      <c r="O195" s="172"/>
    </row>
    <row r="196" spans="1:15" ht="17.25" customHeight="1" x14ac:dyDescent="0.2">
      <c r="A196" s="171"/>
      <c r="B196" s="171"/>
      <c r="C196" s="184"/>
      <c r="D196" s="81" t="s">
        <v>7</v>
      </c>
      <c r="E196" s="81" t="s">
        <v>8</v>
      </c>
      <c r="F196" s="81" t="s">
        <v>9</v>
      </c>
      <c r="G196" s="171"/>
      <c r="H196" s="81" t="s">
        <v>10</v>
      </c>
      <c r="I196" s="81" t="s">
        <v>11</v>
      </c>
      <c r="J196" s="81" t="s">
        <v>12</v>
      </c>
      <c r="K196" s="81" t="s">
        <v>13</v>
      </c>
      <c r="L196" s="81" t="s">
        <v>14</v>
      </c>
      <c r="M196" s="81" t="s">
        <v>39</v>
      </c>
      <c r="N196" s="81" t="s">
        <v>15</v>
      </c>
      <c r="O196" s="161" t="s">
        <v>16</v>
      </c>
    </row>
    <row r="197" spans="1:15" x14ac:dyDescent="0.2">
      <c r="A197" s="177" t="s">
        <v>17</v>
      </c>
      <c r="B197" s="178"/>
      <c r="C197" s="147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93"/>
      <c r="O197" s="99"/>
    </row>
    <row r="198" spans="1:15" x14ac:dyDescent="0.2">
      <c r="A198" s="69" t="s">
        <v>99</v>
      </c>
      <c r="B198" s="6" t="s">
        <v>200</v>
      </c>
      <c r="C198" s="78">
        <v>30</v>
      </c>
      <c r="D198" s="20">
        <v>4.2</v>
      </c>
      <c r="E198" s="20">
        <v>5</v>
      </c>
      <c r="F198" s="20">
        <v>0</v>
      </c>
      <c r="G198" s="20">
        <v>65.8</v>
      </c>
      <c r="H198" s="20">
        <v>0</v>
      </c>
      <c r="I198" s="20">
        <v>0</v>
      </c>
      <c r="J198" s="20">
        <v>0</v>
      </c>
      <c r="K198" s="20">
        <v>0</v>
      </c>
      <c r="L198" s="20">
        <v>6.67</v>
      </c>
      <c r="M198" s="20">
        <v>10.61</v>
      </c>
      <c r="N198" s="61">
        <v>81.209999999999994</v>
      </c>
      <c r="O198" s="160">
        <v>0.79</v>
      </c>
    </row>
    <row r="199" spans="1:15" x14ac:dyDescent="0.2">
      <c r="A199" s="3" t="s">
        <v>108</v>
      </c>
      <c r="B199" s="6" t="s">
        <v>107</v>
      </c>
      <c r="C199" s="78">
        <v>60</v>
      </c>
      <c r="D199" s="20">
        <v>6.4</v>
      </c>
      <c r="E199" s="20">
        <v>7.3</v>
      </c>
      <c r="F199" s="20">
        <v>1.3</v>
      </c>
      <c r="G199" s="20">
        <v>96</v>
      </c>
      <c r="H199" s="20">
        <v>0.04</v>
      </c>
      <c r="I199" s="20">
        <v>0.3</v>
      </c>
      <c r="J199" s="20">
        <v>1.2</v>
      </c>
      <c r="K199" s="20">
        <v>0.1</v>
      </c>
      <c r="L199" s="20">
        <v>50</v>
      </c>
      <c r="M199" s="20">
        <v>8.4</v>
      </c>
      <c r="N199" s="61">
        <v>106.9</v>
      </c>
      <c r="O199" s="99">
        <v>1.2</v>
      </c>
    </row>
    <row r="200" spans="1:15" x14ac:dyDescent="0.2">
      <c r="A200" s="3" t="s">
        <v>162</v>
      </c>
      <c r="B200" s="6" t="s">
        <v>170</v>
      </c>
      <c r="C200" s="78">
        <v>200</v>
      </c>
      <c r="D200" s="20">
        <v>1.6</v>
      </c>
      <c r="E200" s="20">
        <v>1.6</v>
      </c>
      <c r="F200" s="20">
        <v>3.4</v>
      </c>
      <c r="G200" s="20">
        <v>26</v>
      </c>
      <c r="H200" s="20">
        <v>0.02</v>
      </c>
      <c r="I200" s="20">
        <v>3.6</v>
      </c>
      <c r="J200" s="20">
        <v>0.01</v>
      </c>
      <c r="K200" s="20">
        <v>0</v>
      </c>
      <c r="L200" s="20">
        <v>67.8</v>
      </c>
      <c r="M200" s="20">
        <v>12.2</v>
      </c>
      <c r="N200" s="20">
        <v>54.7</v>
      </c>
      <c r="O200" s="116">
        <v>0.9</v>
      </c>
    </row>
    <row r="201" spans="1:15" x14ac:dyDescent="0.2">
      <c r="A201" s="3" t="s">
        <v>48</v>
      </c>
      <c r="B201" s="6" t="s">
        <v>95</v>
      </c>
      <c r="C201" s="78">
        <v>100</v>
      </c>
      <c r="D201" s="20">
        <v>0.4</v>
      </c>
      <c r="E201" s="20">
        <v>0.3</v>
      </c>
      <c r="F201" s="20">
        <v>10.3</v>
      </c>
      <c r="G201" s="20">
        <v>47</v>
      </c>
      <c r="H201" s="20">
        <v>0.02</v>
      </c>
      <c r="I201" s="20">
        <v>5</v>
      </c>
      <c r="J201" s="20">
        <v>0</v>
      </c>
      <c r="K201" s="20">
        <v>0.4</v>
      </c>
      <c r="L201" s="20">
        <v>19</v>
      </c>
      <c r="M201" s="20">
        <v>12</v>
      </c>
      <c r="N201" s="20">
        <v>16</v>
      </c>
      <c r="O201" s="21">
        <v>2.2999999999999998</v>
      </c>
    </row>
    <row r="202" spans="1:15" x14ac:dyDescent="0.2">
      <c r="A202" s="6" t="s">
        <v>96</v>
      </c>
      <c r="B202" s="6" t="s">
        <v>50</v>
      </c>
      <c r="C202" s="78">
        <v>50</v>
      </c>
      <c r="D202" s="20">
        <v>3.8</v>
      </c>
      <c r="E202" s="20">
        <v>0.4</v>
      </c>
      <c r="F202" s="20">
        <v>24.6</v>
      </c>
      <c r="G202" s="20">
        <v>117.5</v>
      </c>
      <c r="H202" s="20">
        <v>5.5E-2</v>
      </c>
      <c r="I202" s="20">
        <v>0</v>
      </c>
      <c r="J202" s="20">
        <v>0</v>
      </c>
      <c r="K202" s="20">
        <v>0.55000000000000004</v>
      </c>
      <c r="L202" s="20">
        <v>10</v>
      </c>
      <c r="M202" s="20">
        <v>7</v>
      </c>
      <c r="N202" s="20">
        <v>32.5</v>
      </c>
      <c r="O202" s="20">
        <v>0.55000000000000004</v>
      </c>
    </row>
    <row r="203" spans="1:15" ht="16.5" thickBot="1" x14ac:dyDescent="0.25">
      <c r="A203" s="173" t="s">
        <v>18</v>
      </c>
      <c r="B203" s="174"/>
      <c r="C203" s="148"/>
      <c r="D203" s="18">
        <f t="shared" ref="D203:O203" si="30">SUM(D198:D202)</f>
        <v>16.400000000000002</v>
      </c>
      <c r="E203" s="18">
        <f t="shared" si="30"/>
        <v>14.600000000000001</v>
      </c>
      <c r="F203" s="18">
        <f t="shared" si="30"/>
        <v>39.6</v>
      </c>
      <c r="G203" s="18">
        <f t="shared" si="30"/>
        <v>352.3</v>
      </c>
      <c r="H203" s="18">
        <f t="shared" si="30"/>
        <v>0.13500000000000001</v>
      </c>
      <c r="I203" s="18">
        <f t="shared" si="30"/>
        <v>8.9</v>
      </c>
      <c r="J203" s="18">
        <f t="shared" si="30"/>
        <v>1.21</v>
      </c>
      <c r="K203" s="18">
        <f t="shared" si="30"/>
        <v>1.05</v>
      </c>
      <c r="L203" s="18">
        <f t="shared" si="30"/>
        <v>153.47</v>
      </c>
      <c r="M203" s="18">
        <f t="shared" si="30"/>
        <v>50.209999999999994</v>
      </c>
      <c r="N203" s="18">
        <f t="shared" si="30"/>
        <v>291.31</v>
      </c>
      <c r="O203" s="18">
        <f t="shared" si="30"/>
        <v>5.7399999999999993</v>
      </c>
    </row>
    <row r="204" spans="1:15" ht="16.5" thickTop="1" x14ac:dyDescent="0.2">
      <c r="A204" s="177" t="s">
        <v>19</v>
      </c>
      <c r="B204" s="178"/>
      <c r="C204" s="79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63"/>
      <c r="O204" s="166"/>
    </row>
    <row r="205" spans="1:15" ht="16.5" customHeight="1" x14ac:dyDescent="0.2">
      <c r="A205" s="74" t="s">
        <v>207</v>
      </c>
      <c r="B205" s="14" t="s">
        <v>100</v>
      </c>
      <c r="C205" s="79">
        <v>60</v>
      </c>
      <c r="D205" s="22">
        <v>0.6</v>
      </c>
      <c r="E205" s="22">
        <v>0.2</v>
      </c>
      <c r="F205" s="22">
        <v>0.2</v>
      </c>
      <c r="G205" s="22">
        <v>14.4</v>
      </c>
      <c r="H205" s="22">
        <v>0</v>
      </c>
      <c r="I205" s="22">
        <v>15.15</v>
      </c>
      <c r="J205" s="22">
        <v>0.2</v>
      </c>
      <c r="K205" s="22">
        <v>0.2</v>
      </c>
      <c r="L205" s="22">
        <v>8.4</v>
      </c>
      <c r="M205" s="22">
        <v>12</v>
      </c>
      <c r="N205" s="22">
        <v>15.75</v>
      </c>
      <c r="O205" s="63">
        <v>0.6</v>
      </c>
    </row>
    <row r="206" spans="1:15" x14ac:dyDescent="0.2">
      <c r="A206" s="69" t="s">
        <v>124</v>
      </c>
      <c r="B206" s="6" t="s">
        <v>97</v>
      </c>
      <c r="C206" s="78">
        <v>250</v>
      </c>
      <c r="D206" s="20">
        <v>6.1</v>
      </c>
      <c r="E206" s="20">
        <v>3.9</v>
      </c>
      <c r="F206" s="20">
        <v>24.1</v>
      </c>
      <c r="G206" s="20">
        <v>156</v>
      </c>
      <c r="H206" s="20">
        <v>0.3</v>
      </c>
      <c r="I206" s="20">
        <v>13.5</v>
      </c>
      <c r="J206" s="20">
        <v>0.02</v>
      </c>
      <c r="K206" s="20">
        <v>0.1</v>
      </c>
      <c r="L206" s="20">
        <v>40.5</v>
      </c>
      <c r="M206" s="20">
        <v>38.200000000000003</v>
      </c>
      <c r="N206" s="61">
        <v>91.1</v>
      </c>
      <c r="O206" s="99">
        <v>2.1</v>
      </c>
    </row>
    <row r="207" spans="1:15" x14ac:dyDescent="0.2">
      <c r="A207" s="69" t="s">
        <v>134</v>
      </c>
      <c r="B207" s="6" t="s">
        <v>135</v>
      </c>
      <c r="C207" s="78">
        <v>200</v>
      </c>
      <c r="D207" s="20">
        <v>3.3</v>
      </c>
      <c r="E207" s="20">
        <v>7.1</v>
      </c>
      <c r="F207" s="20">
        <v>5.6</v>
      </c>
      <c r="G207" s="20">
        <v>101</v>
      </c>
      <c r="H207" s="20">
        <v>0.13</v>
      </c>
      <c r="I207" s="20">
        <v>93.1</v>
      </c>
      <c r="J207" s="20">
        <v>0.4</v>
      </c>
      <c r="K207" s="20">
        <v>4.3</v>
      </c>
      <c r="L207" s="20">
        <v>41.3</v>
      </c>
      <c r="M207" s="20">
        <v>23.7</v>
      </c>
      <c r="N207" s="61">
        <v>67.8</v>
      </c>
      <c r="O207" s="99">
        <v>1.8</v>
      </c>
    </row>
    <row r="208" spans="1:15" s="73" customFormat="1" x14ac:dyDescent="0.2">
      <c r="A208" s="69" t="s">
        <v>146</v>
      </c>
      <c r="B208" s="70" t="s">
        <v>147</v>
      </c>
      <c r="C208" s="82">
        <v>90</v>
      </c>
      <c r="D208" s="71">
        <v>13.8</v>
      </c>
      <c r="E208" s="71">
        <v>13.8</v>
      </c>
      <c r="F208" s="71">
        <v>7.8</v>
      </c>
      <c r="G208" s="71">
        <v>211</v>
      </c>
      <c r="H208" s="71">
        <v>0.1</v>
      </c>
      <c r="I208" s="71">
        <v>0.5</v>
      </c>
      <c r="J208" s="71">
        <v>0.02</v>
      </c>
      <c r="K208" s="71">
        <v>0</v>
      </c>
      <c r="L208" s="71">
        <v>16</v>
      </c>
      <c r="M208" s="71">
        <v>29</v>
      </c>
      <c r="N208" s="75">
        <v>172.6</v>
      </c>
      <c r="O208" s="162">
        <v>1.7</v>
      </c>
    </row>
    <row r="209" spans="1:16" x14ac:dyDescent="0.2">
      <c r="A209" s="69" t="s">
        <v>158</v>
      </c>
      <c r="B209" s="6" t="s">
        <v>159</v>
      </c>
      <c r="C209" s="78">
        <v>200</v>
      </c>
      <c r="D209" s="20">
        <v>0</v>
      </c>
      <c r="E209" s="20">
        <v>0</v>
      </c>
      <c r="F209" s="20">
        <v>15.4</v>
      </c>
      <c r="G209" s="24">
        <v>60</v>
      </c>
      <c r="H209" s="24">
        <v>0</v>
      </c>
      <c r="I209" s="24">
        <v>0.3</v>
      </c>
      <c r="J209" s="24">
        <v>0.2</v>
      </c>
      <c r="K209" s="24">
        <v>0</v>
      </c>
      <c r="L209" s="24">
        <v>18.899999999999999</v>
      </c>
      <c r="M209" s="24">
        <v>14.6</v>
      </c>
      <c r="N209" s="20">
        <v>29.7</v>
      </c>
      <c r="O209" s="103">
        <v>0.5</v>
      </c>
    </row>
    <row r="210" spans="1:16" x14ac:dyDescent="0.2">
      <c r="A210" s="6" t="s">
        <v>174</v>
      </c>
      <c r="B210" s="6" t="s">
        <v>49</v>
      </c>
      <c r="C210" s="78">
        <v>35</v>
      </c>
      <c r="D210" s="20">
        <v>2.31</v>
      </c>
      <c r="E210" s="20">
        <v>0.42</v>
      </c>
      <c r="F210" s="20">
        <v>11.69</v>
      </c>
      <c r="G210" s="20">
        <v>60.9</v>
      </c>
      <c r="H210" s="20">
        <v>6.3E-2</v>
      </c>
      <c r="I210" s="20">
        <v>0</v>
      </c>
      <c r="J210" s="20">
        <v>0</v>
      </c>
      <c r="K210" s="20">
        <v>0.49</v>
      </c>
      <c r="L210" s="20">
        <v>12.25</v>
      </c>
      <c r="M210" s="20">
        <v>16.45</v>
      </c>
      <c r="N210" s="20">
        <v>55.3</v>
      </c>
      <c r="O210" s="20">
        <v>1.365</v>
      </c>
    </row>
    <row r="211" spans="1:16" ht="16.5" thickBot="1" x14ac:dyDescent="0.25">
      <c r="A211" s="173" t="s">
        <v>20</v>
      </c>
      <c r="B211" s="174"/>
      <c r="C211" s="148"/>
      <c r="D211" s="18">
        <f>SUM(D205:D210)</f>
        <v>26.11</v>
      </c>
      <c r="E211" s="18">
        <f t="shared" ref="E211:O211" si="31">SUM(E205:E210)</f>
        <v>25.42</v>
      </c>
      <c r="F211" s="18">
        <f t="shared" si="31"/>
        <v>64.789999999999992</v>
      </c>
      <c r="G211" s="18">
        <f t="shared" si="31"/>
        <v>603.29999999999995</v>
      </c>
      <c r="H211" s="18">
        <f t="shared" si="31"/>
        <v>0.59299999999999997</v>
      </c>
      <c r="I211" s="18">
        <f t="shared" si="31"/>
        <v>122.55</v>
      </c>
      <c r="J211" s="18">
        <f t="shared" si="31"/>
        <v>0.84000000000000008</v>
      </c>
      <c r="K211" s="18">
        <f t="shared" si="31"/>
        <v>5.09</v>
      </c>
      <c r="L211" s="18">
        <f t="shared" si="31"/>
        <v>137.35</v>
      </c>
      <c r="M211" s="18">
        <f t="shared" si="31"/>
        <v>133.94999999999999</v>
      </c>
      <c r="N211" s="18">
        <f t="shared" si="31"/>
        <v>432.25</v>
      </c>
      <c r="O211" s="18">
        <f t="shared" si="31"/>
        <v>8.0649999999999995</v>
      </c>
    </row>
    <row r="212" spans="1:16" ht="16.5" thickTop="1" x14ac:dyDescent="0.2">
      <c r="A212" s="181" t="s">
        <v>46</v>
      </c>
      <c r="B212" s="182"/>
      <c r="C212" s="150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90"/>
      <c r="O212" s="166"/>
    </row>
    <row r="213" spans="1:16" x14ac:dyDescent="0.2">
      <c r="A213" s="3" t="s">
        <v>115</v>
      </c>
      <c r="B213" s="6" t="s">
        <v>116</v>
      </c>
      <c r="C213" s="78">
        <v>150</v>
      </c>
      <c r="D213" s="20">
        <v>10.6</v>
      </c>
      <c r="E213" s="20">
        <v>9.5</v>
      </c>
      <c r="F213" s="20">
        <v>34.299999999999997</v>
      </c>
      <c r="G213" s="20">
        <v>267</v>
      </c>
      <c r="H213" s="20">
        <v>0.1</v>
      </c>
      <c r="I213" s="20">
        <v>1.1000000000000001</v>
      </c>
      <c r="J213" s="20">
        <v>0.02</v>
      </c>
      <c r="K213" s="20">
        <v>1.7</v>
      </c>
      <c r="L213" s="20">
        <v>204.1</v>
      </c>
      <c r="M213" s="20">
        <v>17.7</v>
      </c>
      <c r="N213" s="61">
        <v>584.29999999999995</v>
      </c>
      <c r="O213" s="99">
        <v>1.1000000000000001</v>
      </c>
    </row>
    <row r="214" spans="1:16" x14ac:dyDescent="0.2">
      <c r="A214" s="3" t="s">
        <v>177</v>
      </c>
      <c r="B214" s="6" t="s">
        <v>178</v>
      </c>
      <c r="C214" s="78">
        <v>100</v>
      </c>
      <c r="D214" s="20">
        <v>0.8</v>
      </c>
      <c r="E214" s="20">
        <v>0.4</v>
      </c>
      <c r="F214" s="20">
        <v>8.1</v>
      </c>
      <c r="G214" s="20">
        <v>47</v>
      </c>
      <c r="H214" s="24">
        <v>0.02</v>
      </c>
      <c r="I214" s="24">
        <v>180</v>
      </c>
      <c r="J214" s="24">
        <v>0</v>
      </c>
      <c r="K214" s="24">
        <v>0.3</v>
      </c>
      <c r="L214" s="24">
        <v>40</v>
      </c>
      <c r="M214" s="24">
        <v>25</v>
      </c>
      <c r="N214" s="24">
        <v>34</v>
      </c>
      <c r="O214" s="25">
        <v>0.8</v>
      </c>
    </row>
    <row r="215" spans="1:16" x14ac:dyDescent="0.2">
      <c r="A215" s="6" t="s">
        <v>96</v>
      </c>
      <c r="B215" s="6" t="s">
        <v>50</v>
      </c>
      <c r="C215" s="78">
        <v>40</v>
      </c>
      <c r="D215" s="20">
        <v>3.04</v>
      </c>
      <c r="E215" s="20">
        <v>0.32</v>
      </c>
      <c r="F215" s="20">
        <v>19.68</v>
      </c>
      <c r="G215" s="20">
        <v>94</v>
      </c>
      <c r="H215" s="20">
        <v>4.4000000000000004E-2</v>
      </c>
      <c r="I215" s="20">
        <v>0</v>
      </c>
      <c r="J215" s="20">
        <v>0</v>
      </c>
      <c r="K215" s="20">
        <v>0.44</v>
      </c>
      <c r="L215" s="20">
        <v>8</v>
      </c>
      <c r="M215" s="20">
        <v>5.6</v>
      </c>
      <c r="N215" s="20">
        <v>26</v>
      </c>
      <c r="O215" s="20">
        <v>0.44</v>
      </c>
    </row>
    <row r="216" spans="1:16" x14ac:dyDescent="0.2">
      <c r="A216" s="137" t="s">
        <v>163</v>
      </c>
      <c r="B216" s="9" t="s">
        <v>160</v>
      </c>
      <c r="C216" s="79" t="s">
        <v>161</v>
      </c>
      <c r="D216" s="22">
        <v>0</v>
      </c>
      <c r="E216" s="22">
        <v>0</v>
      </c>
      <c r="F216" s="22">
        <v>0.2</v>
      </c>
      <c r="G216" s="32">
        <v>2</v>
      </c>
      <c r="H216" s="32">
        <v>0</v>
      </c>
      <c r="I216" s="32">
        <v>2.9</v>
      </c>
      <c r="J216" s="32">
        <v>0</v>
      </c>
      <c r="K216" s="32">
        <v>0</v>
      </c>
      <c r="L216" s="32">
        <v>7.8</v>
      </c>
      <c r="M216" s="22">
        <v>5.2</v>
      </c>
      <c r="N216" s="123">
        <v>9.6999999999999993</v>
      </c>
      <c r="O216" s="32">
        <v>0.9</v>
      </c>
      <c r="P216" s="32"/>
    </row>
    <row r="217" spans="1:16" ht="16.5" thickBot="1" x14ac:dyDescent="0.25">
      <c r="A217" s="175" t="s">
        <v>47</v>
      </c>
      <c r="B217" s="176"/>
      <c r="C217" s="148"/>
      <c r="D217" s="18">
        <f t="shared" ref="D217:O217" si="32">SUM(D213:D216)</f>
        <v>14.440000000000001</v>
      </c>
      <c r="E217" s="18">
        <f t="shared" si="32"/>
        <v>10.220000000000001</v>
      </c>
      <c r="F217" s="35">
        <f t="shared" si="32"/>
        <v>62.28</v>
      </c>
      <c r="G217" s="18">
        <f t="shared" si="32"/>
        <v>410</v>
      </c>
      <c r="H217" s="18">
        <f t="shared" si="32"/>
        <v>0.16400000000000001</v>
      </c>
      <c r="I217" s="18">
        <f t="shared" si="32"/>
        <v>184</v>
      </c>
      <c r="J217" s="18">
        <f t="shared" si="32"/>
        <v>0.02</v>
      </c>
      <c r="K217" s="18">
        <f t="shared" si="32"/>
        <v>2.44</v>
      </c>
      <c r="L217" s="18">
        <f t="shared" si="32"/>
        <v>259.89999999999998</v>
      </c>
      <c r="M217" s="18">
        <f t="shared" si="32"/>
        <v>53.500000000000007</v>
      </c>
      <c r="N217" s="89">
        <f t="shared" si="32"/>
        <v>654</v>
      </c>
      <c r="O217" s="89">
        <f t="shared" si="32"/>
        <v>3.24</v>
      </c>
    </row>
    <row r="218" spans="1:16" ht="16.5" thickTop="1" x14ac:dyDescent="0.2">
      <c r="A218" s="177" t="s">
        <v>54</v>
      </c>
      <c r="B218" s="178"/>
      <c r="C218" s="79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63"/>
      <c r="O218" s="167"/>
    </row>
    <row r="219" spans="1:16" s="72" customFormat="1" x14ac:dyDescent="0.2">
      <c r="A219" s="3" t="s">
        <v>179</v>
      </c>
      <c r="B219" s="6" t="s">
        <v>180</v>
      </c>
      <c r="C219" s="78">
        <v>200</v>
      </c>
      <c r="D219" s="20">
        <v>5.8</v>
      </c>
      <c r="E219" s="20">
        <v>5</v>
      </c>
      <c r="F219" s="20">
        <v>8</v>
      </c>
      <c r="G219" s="20">
        <v>100</v>
      </c>
      <c r="H219" s="20">
        <v>0.08</v>
      </c>
      <c r="I219" s="20">
        <v>1.4</v>
      </c>
      <c r="J219" s="20">
        <v>0.04</v>
      </c>
      <c r="K219" s="20">
        <v>0</v>
      </c>
      <c r="L219" s="20">
        <v>240</v>
      </c>
      <c r="M219" s="20">
        <v>28</v>
      </c>
      <c r="N219" s="20">
        <v>180</v>
      </c>
      <c r="O219" s="21">
        <v>0.2</v>
      </c>
    </row>
    <row r="220" spans="1:16" s="107" customFormat="1" x14ac:dyDescent="0.25">
      <c r="A220" s="60" t="s">
        <v>225</v>
      </c>
      <c r="B220" s="60" t="s">
        <v>195</v>
      </c>
      <c r="C220" s="131">
        <v>30</v>
      </c>
      <c r="D220" s="102">
        <v>3.3</v>
      </c>
      <c r="E220" s="102">
        <v>3.96</v>
      </c>
      <c r="F220" s="102">
        <v>23.76</v>
      </c>
      <c r="G220" s="102">
        <v>144</v>
      </c>
      <c r="H220" s="102">
        <v>0.02</v>
      </c>
      <c r="I220" s="102">
        <v>0</v>
      </c>
      <c r="J220" s="102">
        <v>0</v>
      </c>
      <c r="K220" s="102">
        <v>0</v>
      </c>
      <c r="L220" s="102">
        <v>6</v>
      </c>
      <c r="M220" s="102">
        <v>0</v>
      </c>
      <c r="N220" s="102">
        <v>24.24</v>
      </c>
      <c r="O220" s="160">
        <v>0.33</v>
      </c>
    </row>
    <row r="221" spans="1:16" ht="16.5" thickBot="1" x14ac:dyDescent="0.25">
      <c r="A221" s="175" t="s">
        <v>55</v>
      </c>
      <c r="B221" s="176"/>
      <c r="C221" s="148"/>
      <c r="D221" s="18">
        <f t="shared" ref="D221:N221" si="33">SUM(D219:D220)</f>
        <v>9.1</v>
      </c>
      <c r="E221" s="18">
        <f t="shared" si="33"/>
        <v>8.9600000000000009</v>
      </c>
      <c r="F221" s="35">
        <f t="shared" si="33"/>
        <v>31.76</v>
      </c>
      <c r="G221" s="18">
        <f t="shared" si="33"/>
        <v>244</v>
      </c>
      <c r="H221" s="18">
        <f t="shared" si="33"/>
        <v>0.1</v>
      </c>
      <c r="I221" s="18">
        <f t="shared" si="33"/>
        <v>1.4</v>
      </c>
      <c r="J221" s="18">
        <f t="shared" si="33"/>
        <v>0.04</v>
      </c>
      <c r="K221" s="18">
        <f t="shared" si="33"/>
        <v>0</v>
      </c>
      <c r="L221" s="18">
        <f t="shared" si="33"/>
        <v>246</v>
      </c>
      <c r="M221" s="18">
        <f t="shared" si="33"/>
        <v>28</v>
      </c>
      <c r="N221" s="89">
        <f t="shared" si="33"/>
        <v>204.24</v>
      </c>
      <c r="O221" s="89">
        <f>SUM(O217:O220)</f>
        <v>3.7700000000000005</v>
      </c>
    </row>
    <row r="222" spans="1:16" ht="17.25" thickTop="1" thickBot="1" x14ac:dyDescent="0.25">
      <c r="A222" s="179" t="s">
        <v>29</v>
      </c>
      <c r="B222" s="180"/>
      <c r="C222" s="151"/>
      <c r="D222" s="16">
        <f>D203+D211+D217+D221</f>
        <v>66.05</v>
      </c>
      <c r="E222" s="16">
        <f t="shared" ref="E222:O222" si="34">E203+E211+E217+E221</f>
        <v>59.2</v>
      </c>
      <c r="F222" s="16">
        <f t="shared" si="34"/>
        <v>198.42999999999998</v>
      </c>
      <c r="G222" s="16">
        <f t="shared" si="34"/>
        <v>1609.6</v>
      </c>
      <c r="H222" s="16">
        <f t="shared" si="34"/>
        <v>0.99199999999999999</v>
      </c>
      <c r="I222" s="16">
        <f t="shared" si="34"/>
        <v>316.84999999999997</v>
      </c>
      <c r="J222" s="16">
        <f t="shared" si="34"/>
        <v>2.11</v>
      </c>
      <c r="K222" s="16">
        <f t="shared" si="34"/>
        <v>8.58</v>
      </c>
      <c r="L222" s="16">
        <f t="shared" si="34"/>
        <v>796.72</v>
      </c>
      <c r="M222" s="16">
        <f t="shared" si="34"/>
        <v>265.65999999999997</v>
      </c>
      <c r="N222" s="16">
        <f t="shared" si="34"/>
        <v>1581.8</v>
      </c>
      <c r="O222" s="16">
        <f t="shared" si="34"/>
        <v>20.815000000000001</v>
      </c>
    </row>
    <row r="223" spans="1:16" ht="16.5" thickTop="1" x14ac:dyDescent="0.2">
      <c r="A223" s="5"/>
      <c r="B223" s="5"/>
      <c r="C223" s="152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" t="s">
        <v>40</v>
      </c>
    </row>
    <row r="224" spans="1:16" x14ac:dyDescent="0.25">
      <c r="A224" s="7" t="s">
        <v>30</v>
      </c>
      <c r="B224" s="5"/>
      <c r="C224" s="152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</row>
    <row r="225" spans="1:15" x14ac:dyDescent="0.2">
      <c r="A225" s="8"/>
      <c r="B225" s="5"/>
      <c r="C225" s="152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168"/>
    </row>
    <row r="226" spans="1:15" ht="16.5" customHeight="1" x14ac:dyDescent="0.2">
      <c r="A226" s="171" t="s">
        <v>2</v>
      </c>
      <c r="B226" s="171" t="s">
        <v>37</v>
      </c>
      <c r="C226" s="183" t="s">
        <v>3</v>
      </c>
      <c r="D226" s="171" t="s">
        <v>106</v>
      </c>
      <c r="E226" s="185"/>
      <c r="F226" s="185"/>
      <c r="G226" s="171" t="s">
        <v>4</v>
      </c>
      <c r="H226" s="171" t="s">
        <v>5</v>
      </c>
      <c r="I226" s="171"/>
      <c r="J226" s="171"/>
      <c r="K226" s="171"/>
      <c r="L226" s="171" t="s">
        <v>6</v>
      </c>
      <c r="M226" s="172"/>
      <c r="N226" s="172"/>
      <c r="O226" s="172"/>
    </row>
    <row r="227" spans="1:15" ht="17.25" customHeight="1" x14ac:dyDescent="0.2">
      <c r="A227" s="171"/>
      <c r="B227" s="171"/>
      <c r="C227" s="184"/>
      <c r="D227" s="81" t="s">
        <v>7</v>
      </c>
      <c r="E227" s="81" t="s">
        <v>8</v>
      </c>
      <c r="F227" s="81" t="s">
        <v>9</v>
      </c>
      <c r="G227" s="171"/>
      <c r="H227" s="81" t="s">
        <v>10</v>
      </c>
      <c r="I227" s="81" t="s">
        <v>11</v>
      </c>
      <c r="J227" s="81" t="s">
        <v>12</v>
      </c>
      <c r="K227" s="81" t="s">
        <v>13</v>
      </c>
      <c r="L227" s="81" t="s">
        <v>14</v>
      </c>
      <c r="M227" s="81" t="s">
        <v>39</v>
      </c>
      <c r="N227" s="81" t="s">
        <v>15</v>
      </c>
      <c r="O227" s="161" t="s">
        <v>16</v>
      </c>
    </row>
    <row r="228" spans="1:15" x14ac:dyDescent="0.2">
      <c r="A228" s="177" t="s">
        <v>17</v>
      </c>
      <c r="B228" s="178"/>
      <c r="C228" s="147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93"/>
      <c r="O228" s="99"/>
    </row>
    <row r="229" spans="1:15" x14ac:dyDescent="0.2">
      <c r="A229" s="3" t="s">
        <v>122</v>
      </c>
      <c r="B229" s="6" t="s">
        <v>123</v>
      </c>
      <c r="C229" s="79">
        <v>250</v>
      </c>
      <c r="D229" s="20">
        <v>4.0999999999999996</v>
      </c>
      <c r="E229" s="20">
        <v>4.7</v>
      </c>
      <c r="F229" s="20">
        <v>18.600000000000001</v>
      </c>
      <c r="G229" s="20">
        <v>135</v>
      </c>
      <c r="H229" s="20">
        <v>0.1</v>
      </c>
      <c r="I229" s="20">
        <v>1.1000000000000001</v>
      </c>
      <c r="J229" s="20">
        <v>0.02</v>
      </c>
      <c r="K229" s="20">
        <v>0.02</v>
      </c>
      <c r="L229" s="20">
        <v>126</v>
      </c>
      <c r="M229" s="20">
        <v>23.5</v>
      </c>
      <c r="N229" s="61">
        <v>146</v>
      </c>
      <c r="O229" s="99">
        <v>0.4</v>
      </c>
    </row>
    <row r="230" spans="1:15" x14ac:dyDescent="0.2">
      <c r="A230" s="11" t="s">
        <v>175</v>
      </c>
      <c r="B230" s="6" t="s">
        <v>51</v>
      </c>
      <c r="C230" s="78">
        <v>5</v>
      </c>
      <c r="D230" s="20">
        <v>2.5000000000000001E-2</v>
      </c>
      <c r="E230" s="20">
        <v>4.125</v>
      </c>
      <c r="F230" s="20">
        <v>0.04</v>
      </c>
      <c r="G230" s="20">
        <v>37.4</v>
      </c>
      <c r="H230" s="20">
        <v>0</v>
      </c>
      <c r="I230" s="20">
        <v>0</v>
      </c>
      <c r="J230" s="20">
        <v>0.03</v>
      </c>
      <c r="K230" s="20">
        <v>0.05</v>
      </c>
      <c r="L230" s="20">
        <v>0.6</v>
      </c>
      <c r="M230" s="20">
        <v>0</v>
      </c>
      <c r="N230" s="20">
        <v>0.95</v>
      </c>
      <c r="O230" s="20">
        <v>0.01</v>
      </c>
    </row>
    <row r="231" spans="1:15" x14ac:dyDescent="0.2">
      <c r="A231" s="3" t="s">
        <v>162</v>
      </c>
      <c r="B231" s="6" t="s">
        <v>170</v>
      </c>
      <c r="C231" s="78">
        <v>200</v>
      </c>
      <c r="D231" s="20">
        <v>1.6</v>
      </c>
      <c r="E231" s="20">
        <v>1.6</v>
      </c>
      <c r="F231" s="20">
        <v>3.4</v>
      </c>
      <c r="G231" s="20">
        <v>26</v>
      </c>
      <c r="H231" s="20">
        <v>0.02</v>
      </c>
      <c r="I231" s="20">
        <v>3.6</v>
      </c>
      <c r="J231" s="20">
        <v>0.01</v>
      </c>
      <c r="K231" s="20">
        <v>0</v>
      </c>
      <c r="L231" s="20">
        <v>67.8</v>
      </c>
      <c r="M231" s="20">
        <v>12.2</v>
      </c>
      <c r="N231" s="20">
        <v>54.7</v>
      </c>
      <c r="O231" s="116">
        <v>0.9</v>
      </c>
    </row>
    <row r="232" spans="1:15" x14ac:dyDescent="0.2">
      <c r="A232" s="3" t="s">
        <v>48</v>
      </c>
      <c r="B232" s="6" t="s">
        <v>235</v>
      </c>
      <c r="C232" s="78">
        <v>100</v>
      </c>
      <c r="D232" s="20">
        <v>0.8</v>
      </c>
      <c r="E232" s="20">
        <v>0.2</v>
      </c>
      <c r="F232" s="20">
        <v>7.5</v>
      </c>
      <c r="G232" s="20">
        <v>38</v>
      </c>
      <c r="H232" s="20">
        <v>0.06</v>
      </c>
      <c r="I232" s="20">
        <v>38</v>
      </c>
      <c r="J232" s="20">
        <v>0</v>
      </c>
      <c r="K232" s="20">
        <v>0.2</v>
      </c>
      <c r="L232" s="20">
        <v>35</v>
      </c>
      <c r="M232" s="20">
        <v>11</v>
      </c>
      <c r="N232" s="20">
        <v>17</v>
      </c>
      <c r="O232" s="21">
        <v>0.1</v>
      </c>
    </row>
    <row r="233" spans="1:15" x14ac:dyDescent="0.2">
      <c r="A233" s="6" t="s">
        <v>96</v>
      </c>
      <c r="B233" s="6" t="s">
        <v>50</v>
      </c>
      <c r="C233" s="78">
        <v>45</v>
      </c>
      <c r="D233" s="20">
        <v>3.42</v>
      </c>
      <c r="E233" s="20">
        <v>0.36</v>
      </c>
      <c r="F233" s="20">
        <v>22.14</v>
      </c>
      <c r="G233" s="20">
        <v>105.75</v>
      </c>
      <c r="H233" s="20">
        <v>4.9500000000000002E-2</v>
      </c>
      <c r="I233" s="20">
        <v>0</v>
      </c>
      <c r="J233" s="20">
        <v>0</v>
      </c>
      <c r="K233" s="20">
        <v>0.495</v>
      </c>
      <c r="L233" s="20">
        <v>9</v>
      </c>
      <c r="M233" s="20">
        <v>6.3</v>
      </c>
      <c r="N233" s="20">
        <v>29.25</v>
      </c>
      <c r="O233" s="20">
        <v>0.495</v>
      </c>
    </row>
    <row r="234" spans="1:15" ht="16.5" thickBot="1" x14ac:dyDescent="0.25">
      <c r="A234" s="173" t="s">
        <v>18</v>
      </c>
      <c r="B234" s="174"/>
      <c r="C234" s="148"/>
      <c r="D234" s="18">
        <f t="shared" ref="D234:O234" si="35">SUM(D229:D233)</f>
        <v>9.9450000000000003</v>
      </c>
      <c r="E234" s="18">
        <f t="shared" si="35"/>
        <v>10.984999999999998</v>
      </c>
      <c r="F234" s="18">
        <f t="shared" si="35"/>
        <v>51.68</v>
      </c>
      <c r="G234" s="18">
        <f t="shared" si="35"/>
        <v>342.15</v>
      </c>
      <c r="H234" s="18">
        <f t="shared" si="35"/>
        <v>0.22949999999999998</v>
      </c>
      <c r="I234" s="18">
        <f t="shared" si="35"/>
        <v>42.7</v>
      </c>
      <c r="J234" s="18">
        <f t="shared" si="35"/>
        <v>6.0000000000000005E-2</v>
      </c>
      <c r="K234" s="18">
        <f t="shared" si="35"/>
        <v>0.76500000000000001</v>
      </c>
      <c r="L234" s="18">
        <f t="shared" si="35"/>
        <v>238.39999999999998</v>
      </c>
      <c r="M234" s="18">
        <f t="shared" si="35"/>
        <v>53</v>
      </c>
      <c r="N234" s="89">
        <f t="shared" si="35"/>
        <v>247.89999999999998</v>
      </c>
      <c r="O234" s="89">
        <f t="shared" si="35"/>
        <v>1.9050000000000002</v>
      </c>
    </row>
    <row r="235" spans="1:15" ht="16.5" thickTop="1" x14ac:dyDescent="0.2">
      <c r="A235" s="177" t="s">
        <v>19</v>
      </c>
      <c r="B235" s="178"/>
      <c r="C235" s="79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63"/>
      <c r="O235" s="166"/>
    </row>
    <row r="236" spans="1:15" x14ac:dyDescent="0.2">
      <c r="A236" s="74" t="s">
        <v>213</v>
      </c>
      <c r="B236" s="14" t="s">
        <v>101</v>
      </c>
      <c r="C236" s="79">
        <v>60</v>
      </c>
      <c r="D236" s="22">
        <v>0.42</v>
      </c>
      <c r="E236" s="22">
        <v>0.06</v>
      </c>
      <c r="F236" s="22">
        <v>1.1399999999999999</v>
      </c>
      <c r="G236" s="22">
        <v>7</v>
      </c>
      <c r="H236" s="22">
        <v>0.02</v>
      </c>
      <c r="I236" s="22">
        <v>4.2</v>
      </c>
      <c r="J236" s="22">
        <v>0</v>
      </c>
      <c r="K236" s="22">
        <v>0</v>
      </c>
      <c r="L236" s="22">
        <v>10.199999999999999</v>
      </c>
      <c r="M236" s="22">
        <v>8.4</v>
      </c>
      <c r="N236" s="22">
        <v>18</v>
      </c>
      <c r="O236" s="63">
        <v>0.3</v>
      </c>
    </row>
    <row r="237" spans="1:15" ht="31.5" x14ac:dyDescent="0.2">
      <c r="A237" s="3" t="s">
        <v>172</v>
      </c>
      <c r="B237" s="6" t="s">
        <v>173</v>
      </c>
      <c r="C237" s="78">
        <v>250</v>
      </c>
      <c r="D237" s="20">
        <v>2.2000000000000002</v>
      </c>
      <c r="E237" s="20">
        <v>3.6</v>
      </c>
      <c r="F237" s="20">
        <v>11.5</v>
      </c>
      <c r="G237" s="20">
        <v>88</v>
      </c>
      <c r="H237" s="20">
        <v>0.1</v>
      </c>
      <c r="I237" s="20">
        <v>19.600000000000001</v>
      </c>
      <c r="J237" s="20">
        <v>0</v>
      </c>
      <c r="K237" s="20">
        <v>0</v>
      </c>
      <c r="L237" s="20">
        <v>69.400000000000006</v>
      </c>
      <c r="M237" s="20">
        <v>36.4</v>
      </c>
      <c r="N237" s="61">
        <v>74.599999999999994</v>
      </c>
      <c r="O237" s="99">
        <v>1</v>
      </c>
    </row>
    <row r="238" spans="1:15" x14ac:dyDescent="0.2">
      <c r="A238" s="3" t="s">
        <v>126</v>
      </c>
      <c r="B238" s="6" t="s">
        <v>127</v>
      </c>
      <c r="C238" s="78">
        <v>130</v>
      </c>
      <c r="D238" s="20">
        <v>3.2</v>
      </c>
      <c r="E238" s="20">
        <v>9.9</v>
      </c>
      <c r="F238" s="20">
        <v>9.1</v>
      </c>
      <c r="G238" s="20">
        <v>146</v>
      </c>
      <c r="H238" s="20">
        <v>0.1</v>
      </c>
      <c r="I238" s="20">
        <v>72.599999999999994</v>
      </c>
      <c r="J238" s="20">
        <v>0.01</v>
      </c>
      <c r="K238" s="20">
        <v>3.7</v>
      </c>
      <c r="L238" s="20">
        <v>81.8</v>
      </c>
      <c r="M238" s="20">
        <v>28.8</v>
      </c>
      <c r="N238" s="61">
        <v>57.4</v>
      </c>
      <c r="O238" s="99">
        <v>1.1000000000000001</v>
      </c>
    </row>
    <row r="239" spans="1:15" x14ac:dyDescent="0.2">
      <c r="A239" s="3" t="s">
        <v>142</v>
      </c>
      <c r="B239" s="6" t="s">
        <v>143</v>
      </c>
      <c r="C239" s="78">
        <v>90</v>
      </c>
      <c r="D239" s="20">
        <v>15.2</v>
      </c>
      <c r="E239" s="20">
        <v>12.3</v>
      </c>
      <c r="F239" s="20">
        <v>6.3</v>
      </c>
      <c r="G239" s="20">
        <v>196</v>
      </c>
      <c r="H239" s="20">
        <v>0.1</v>
      </c>
      <c r="I239" s="20">
        <v>0.5</v>
      </c>
      <c r="J239" s="20">
        <v>0</v>
      </c>
      <c r="K239" s="20">
        <v>0</v>
      </c>
      <c r="L239" s="20">
        <v>15.2</v>
      </c>
      <c r="M239" s="20">
        <v>29.5</v>
      </c>
      <c r="N239" s="61">
        <v>182.4</v>
      </c>
      <c r="O239" s="99">
        <v>1.7</v>
      </c>
    </row>
    <row r="240" spans="1:15" x14ac:dyDescent="0.2">
      <c r="A240" s="6" t="s">
        <v>174</v>
      </c>
      <c r="B240" s="6" t="s">
        <v>49</v>
      </c>
      <c r="C240" s="78">
        <v>50</v>
      </c>
      <c r="D240" s="20">
        <v>3.3</v>
      </c>
      <c r="E240" s="20">
        <v>0.6</v>
      </c>
      <c r="F240" s="20">
        <v>16.7</v>
      </c>
      <c r="G240" s="20">
        <v>87</v>
      </c>
      <c r="H240" s="20">
        <v>0.09</v>
      </c>
      <c r="I240" s="20">
        <v>0</v>
      </c>
      <c r="J240" s="20">
        <v>0</v>
      </c>
      <c r="K240" s="20">
        <v>0.7</v>
      </c>
      <c r="L240" s="20">
        <v>17.5</v>
      </c>
      <c r="M240" s="20">
        <v>23.5</v>
      </c>
      <c r="N240" s="20">
        <v>79</v>
      </c>
      <c r="O240" s="20">
        <v>1.95</v>
      </c>
    </row>
    <row r="241" spans="1:15" x14ac:dyDescent="0.2">
      <c r="A241" s="3" t="s">
        <v>166</v>
      </c>
      <c r="B241" s="6" t="s">
        <v>164</v>
      </c>
      <c r="C241" s="78">
        <v>200</v>
      </c>
      <c r="D241" s="20">
        <v>0.7</v>
      </c>
      <c r="E241" s="20">
        <v>0.3</v>
      </c>
      <c r="F241" s="20">
        <v>9.6999999999999993</v>
      </c>
      <c r="G241" s="24">
        <v>57</v>
      </c>
      <c r="H241" s="20">
        <v>0</v>
      </c>
      <c r="I241" s="20">
        <v>80</v>
      </c>
      <c r="J241" s="20">
        <v>0.3</v>
      </c>
      <c r="K241" s="20">
        <v>0</v>
      </c>
      <c r="L241" s="20">
        <v>19.2</v>
      </c>
      <c r="M241" s="20">
        <v>4.9000000000000004</v>
      </c>
      <c r="N241" s="20">
        <v>3.1</v>
      </c>
      <c r="O241" s="20">
        <v>0.7</v>
      </c>
    </row>
    <row r="242" spans="1:15" ht="16.5" thickBot="1" x14ac:dyDescent="0.25">
      <c r="A242" s="173" t="s">
        <v>20</v>
      </c>
      <c r="B242" s="174"/>
      <c r="C242" s="148"/>
      <c r="D242" s="18">
        <f t="shared" ref="D242:O242" si="36">SUM(D236:D241)</f>
        <v>25.02</v>
      </c>
      <c r="E242" s="18">
        <f t="shared" si="36"/>
        <v>26.76</v>
      </c>
      <c r="F242" s="18">
        <f t="shared" si="36"/>
        <v>54.44</v>
      </c>
      <c r="G242" s="18">
        <f t="shared" si="36"/>
        <v>581</v>
      </c>
      <c r="H242" s="18">
        <f t="shared" si="36"/>
        <v>0.41000000000000003</v>
      </c>
      <c r="I242" s="18">
        <f t="shared" si="36"/>
        <v>176.89999999999998</v>
      </c>
      <c r="J242" s="18">
        <f t="shared" si="36"/>
        <v>0.31</v>
      </c>
      <c r="K242" s="18">
        <f t="shared" si="36"/>
        <v>4.4000000000000004</v>
      </c>
      <c r="L242" s="18">
        <f t="shared" si="36"/>
        <v>213.29999999999998</v>
      </c>
      <c r="M242" s="18">
        <f t="shared" si="36"/>
        <v>131.5</v>
      </c>
      <c r="N242" s="18">
        <f t="shared" si="36"/>
        <v>414.5</v>
      </c>
      <c r="O242" s="18">
        <f t="shared" si="36"/>
        <v>6.7500000000000009</v>
      </c>
    </row>
    <row r="243" spans="1:15" ht="16.5" thickTop="1" x14ac:dyDescent="0.2">
      <c r="A243" s="181" t="s">
        <v>46</v>
      </c>
      <c r="B243" s="182"/>
      <c r="C243" s="150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90"/>
      <c r="O243" s="166"/>
    </row>
    <row r="244" spans="1:15" x14ac:dyDescent="0.2">
      <c r="A244" s="3" t="s">
        <v>203</v>
      </c>
      <c r="B244" s="6" t="s">
        <v>111</v>
      </c>
      <c r="C244" s="78">
        <v>200</v>
      </c>
      <c r="D244" s="20">
        <v>7.1</v>
      </c>
      <c r="E244" s="20">
        <v>7.2</v>
      </c>
      <c r="F244" s="20">
        <v>27.8</v>
      </c>
      <c r="G244" s="24">
        <v>220</v>
      </c>
      <c r="H244" s="24">
        <v>0.2</v>
      </c>
      <c r="I244" s="24">
        <v>1.7</v>
      </c>
      <c r="J244" s="24">
        <v>0.2</v>
      </c>
      <c r="K244" s="24">
        <v>0.9</v>
      </c>
      <c r="L244" s="24">
        <v>129.1</v>
      </c>
      <c r="M244" s="24">
        <v>45.1</v>
      </c>
      <c r="N244" s="62">
        <v>176.4</v>
      </c>
      <c r="O244" s="99">
        <v>2.1</v>
      </c>
    </row>
    <row r="245" spans="1:15" x14ac:dyDescent="0.25">
      <c r="A245" s="60" t="s">
        <v>230</v>
      </c>
      <c r="B245" s="60" t="s">
        <v>197</v>
      </c>
      <c r="C245" s="131">
        <v>10</v>
      </c>
      <c r="D245" s="102">
        <v>0</v>
      </c>
      <c r="E245" s="102">
        <v>0</v>
      </c>
      <c r="F245" s="102">
        <v>8.3000000000000007</v>
      </c>
      <c r="G245" s="102">
        <v>28</v>
      </c>
      <c r="H245" s="102">
        <v>4.0000000000000001E-3</v>
      </c>
      <c r="I245" s="102">
        <v>6</v>
      </c>
      <c r="J245" s="102">
        <v>0</v>
      </c>
      <c r="K245" s="102">
        <v>0</v>
      </c>
      <c r="L245" s="102">
        <v>3.4</v>
      </c>
      <c r="M245" s="102">
        <v>1.3</v>
      </c>
      <c r="N245" s="102">
        <v>2.2999999999999998</v>
      </c>
      <c r="O245" s="160">
        <v>0.03</v>
      </c>
    </row>
    <row r="246" spans="1:15" x14ac:dyDescent="0.25">
      <c r="A246" s="121" t="s">
        <v>193</v>
      </c>
      <c r="B246" s="60" t="s">
        <v>192</v>
      </c>
      <c r="C246" s="131">
        <v>200</v>
      </c>
      <c r="D246" s="102">
        <v>0.4</v>
      </c>
      <c r="E246" s="102">
        <v>0.1</v>
      </c>
      <c r="F246" s="102">
        <v>14.9</v>
      </c>
      <c r="G246" s="102">
        <v>62</v>
      </c>
      <c r="H246" s="102">
        <v>0</v>
      </c>
      <c r="I246" s="102">
        <v>0</v>
      </c>
      <c r="J246" s="102">
        <v>0</v>
      </c>
      <c r="K246" s="102">
        <v>0</v>
      </c>
      <c r="L246" s="102">
        <v>7.5</v>
      </c>
      <c r="M246" s="102">
        <v>4.8</v>
      </c>
      <c r="N246" s="102">
        <v>11</v>
      </c>
      <c r="O246" s="160">
        <v>0.95</v>
      </c>
    </row>
    <row r="247" spans="1:15" x14ac:dyDescent="0.2">
      <c r="A247" s="6" t="s">
        <v>96</v>
      </c>
      <c r="B247" s="6" t="s">
        <v>50</v>
      </c>
      <c r="C247" s="78">
        <v>40</v>
      </c>
      <c r="D247" s="20">
        <v>3.04</v>
      </c>
      <c r="E247" s="20">
        <v>0.32</v>
      </c>
      <c r="F247" s="20">
        <v>19.68</v>
      </c>
      <c r="G247" s="20">
        <v>94</v>
      </c>
      <c r="H247" s="20">
        <v>4.4000000000000004E-2</v>
      </c>
      <c r="I247" s="20">
        <v>0</v>
      </c>
      <c r="J247" s="20">
        <v>0</v>
      </c>
      <c r="K247" s="20">
        <v>0.44</v>
      </c>
      <c r="L247" s="20">
        <v>8</v>
      </c>
      <c r="M247" s="20">
        <v>5.6</v>
      </c>
      <c r="N247" s="20">
        <v>26</v>
      </c>
      <c r="O247" s="20">
        <v>0.44</v>
      </c>
    </row>
    <row r="248" spans="1:15" ht="16.5" thickBot="1" x14ac:dyDescent="0.25">
      <c r="A248" s="175" t="s">
        <v>47</v>
      </c>
      <c r="B248" s="176"/>
      <c r="C248" s="148"/>
      <c r="D248" s="18">
        <f>SUM(D244:D247)</f>
        <v>10.54</v>
      </c>
      <c r="E248" s="18">
        <f>SUM(E244:E247)</f>
        <v>7.62</v>
      </c>
      <c r="F248" s="35">
        <f>SUM(F244:F247)</f>
        <v>70.680000000000007</v>
      </c>
      <c r="G248" s="18">
        <f t="shared" ref="G248:N248" si="37">SUM(G244:G247)</f>
        <v>404</v>
      </c>
      <c r="H248" s="18">
        <f t="shared" si="37"/>
        <v>0.24800000000000003</v>
      </c>
      <c r="I248" s="18">
        <f t="shared" si="37"/>
        <v>7.7</v>
      </c>
      <c r="J248" s="18">
        <f t="shared" si="37"/>
        <v>0.2</v>
      </c>
      <c r="K248" s="18">
        <f t="shared" si="37"/>
        <v>1.34</v>
      </c>
      <c r="L248" s="18">
        <f t="shared" si="37"/>
        <v>148</v>
      </c>
      <c r="M248" s="18">
        <f t="shared" si="37"/>
        <v>56.8</v>
      </c>
      <c r="N248" s="89">
        <f t="shared" si="37"/>
        <v>215.70000000000002</v>
      </c>
      <c r="O248" s="89">
        <f>SUM(O244:O247)</f>
        <v>3.52</v>
      </c>
    </row>
    <row r="249" spans="1:15" ht="16.5" thickTop="1" x14ac:dyDescent="0.2">
      <c r="A249" s="177" t="s">
        <v>54</v>
      </c>
      <c r="B249" s="178"/>
      <c r="C249" s="79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63"/>
      <c r="O249" s="167"/>
    </row>
    <row r="250" spans="1:15" s="72" customFormat="1" x14ac:dyDescent="0.2">
      <c r="A250" s="3" t="s">
        <v>179</v>
      </c>
      <c r="B250" s="6" t="s">
        <v>181</v>
      </c>
      <c r="C250" s="78">
        <v>200</v>
      </c>
      <c r="D250" s="20">
        <v>5.8</v>
      </c>
      <c r="E250" s="20">
        <v>5</v>
      </c>
      <c r="F250" s="20">
        <v>8</v>
      </c>
      <c r="G250" s="20">
        <v>100</v>
      </c>
      <c r="H250" s="20">
        <v>0.08</v>
      </c>
      <c r="I250" s="20">
        <v>1.4</v>
      </c>
      <c r="J250" s="20">
        <v>0.04</v>
      </c>
      <c r="K250" s="20">
        <v>0</v>
      </c>
      <c r="L250" s="20">
        <v>240</v>
      </c>
      <c r="M250" s="20">
        <v>28</v>
      </c>
      <c r="N250" s="20">
        <v>180</v>
      </c>
      <c r="O250" s="21">
        <v>0.2</v>
      </c>
    </row>
    <row r="251" spans="1:15" s="107" customFormat="1" x14ac:dyDescent="0.25">
      <c r="A251" s="60" t="s">
        <v>226</v>
      </c>
      <c r="B251" s="60" t="s">
        <v>196</v>
      </c>
      <c r="C251" s="131">
        <v>40</v>
      </c>
      <c r="D251" s="102">
        <v>3.6</v>
      </c>
      <c r="E251" s="102">
        <v>3.44</v>
      </c>
      <c r="F251" s="102">
        <v>27.24</v>
      </c>
      <c r="G251" s="102">
        <v>154</v>
      </c>
      <c r="H251" s="102">
        <v>3.2000000000000001E-2</v>
      </c>
      <c r="I251" s="102">
        <v>0</v>
      </c>
      <c r="J251" s="102">
        <v>0</v>
      </c>
      <c r="K251" s="102">
        <v>0</v>
      </c>
      <c r="L251" s="102">
        <v>3.6</v>
      </c>
      <c r="M251" s="102">
        <v>3.6</v>
      </c>
      <c r="N251" s="102">
        <v>16.399999999999999</v>
      </c>
      <c r="O251" s="160">
        <v>0.24</v>
      </c>
    </row>
    <row r="252" spans="1:15" ht="16.5" thickBot="1" x14ac:dyDescent="0.25">
      <c r="A252" s="175" t="s">
        <v>55</v>
      </c>
      <c r="B252" s="176"/>
      <c r="C252" s="148"/>
      <c r="D252" s="18">
        <f t="shared" ref="D252:N252" si="38">SUM(D250:D251)</f>
        <v>9.4</v>
      </c>
      <c r="E252" s="18">
        <f t="shared" si="38"/>
        <v>8.44</v>
      </c>
      <c r="F252" s="35">
        <f t="shared" si="38"/>
        <v>35.239999999999995</v>
      </c>
      <c r="G252" s="18">
        <f t="shared" si="38"/>
        <v>254</v>
      </c>
      <c r="H252" s="18">
        <f t="shared" si="38"/>
        <v>0.112</v>
      </c>
      <c r="I252" s="18">
        <f t="shared" si="38"/>
        <v>1.4</v>
      </c>
      <c r="J252" s="18">
        <f t="shared" si="38"/>
        <v>0.04</v>
      </c>
      <c r="K252" s="18">
        <f t="shared" si="38"/>
        <v>0</v>
      </c>
      <c r="L252" s="18">
        <f t="shared" si="38"/>
        <v>243.6</v>
      </c>
      <c r="M252" s="18">
        <f t="shared" si="38"/>
        <v>31.6</v>
      </c>
      <c r="N252" s="89">
        <f t="shared" si="38"/>
        <v>196.4</v>
      </c>
      <c r="O252" s="89">
        <f>SUM(O248:O251)</f>
        <v>3.96</v>
      </c>
    </row>
    <row r="253" spans="1:15" ht="17.25" thickTop="1" thickBot="1" x14ac:dyDescent="0.25">
      <c r="A253" s="179" t="s">
        <v>31</v>
      </c>
      <c r="B253" s="180"/>
      <c r="C253" s="151"/>
      <c r="D253" s="16">
        <f>D234+D242+D248+D252</f>
        <v>54.905000000000001</v>
      </c>
      <c r="E253" s="16">
        <f t="shared" ref="E253:O253" si="39">E234+E242+E248+E252</f>
        <v>53.804999999999993</v>
      </c>
      <c r="F253" s="16">
        <f t="shared" si="39"/>
        <v>212.04000000000002</v>
      </c>
      <c r="G253" s="16">
        <f t="shared" si="39"/>
        <v>1581.15</v>
      </c>
      <c r="H253" s="16">
        <f t="shared" si="39"/>
        <v>0.99949999999999994</v>
      </c>
      <c r="I253" s="16">
        <f t="shared" si="39"/>
        <v>228.69999999999996</v>
      </c>
      <c r="J253" s="16">
        <f t="shared" si="39"/>
        <v>0.6100000000000001</v>
      </c>
      <c r="K253" s="16">
        <f t="shared" si="39"/>
        <v>6.5049999999999999</v>
      </c>
      <c r="L253" s="16">
        <f t="shared" si="39"/>
        <v>843.3</v>
      </c>
      <c r="M253" s="16">
        <f t="shared" si="39"/>
        <v>272.90000000000003</v>
      </c>
      <c r="N253" s="16">
        <f t="shared" si="39"/>
        <v>1074.5</v>
      </c>
      <c r="O253" s="16">
        <f t="shared" si="39"/>
        <v>16.135000000000002</v>
      </c>
    </row>
    <row r="254" spans="1:15" ht="16.5" thickTop="1" x14ac:dyDescent="0.2">
      <c r="A254" s="5"/>
      <c r="B254" s="5"/>
      <c r="C254" s="152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</row>
    <row r="255" spans="1:15" x14ac:dyDescent="0.2">
      <c r="A255" s="5"/>
      <c r="B255" s="5"/>
      <c r="C255" s="152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" t="s">
        <v>40</v>
      </c>
    </row>
    <row r="256" spans="1:15" x14ac:dyDescent="0.25">
      <c r="A256" s="7" t="s">
        <v>32</v>
      </c>
      <c r="B256" s="5"/>
      <c r="C256" s="152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</row>
    <row r="257" spans="1:16" x14ac:dyDescent="0.2">
      <c r="A257" s="8"/>
      <c r="B257" s="5"/>
      <c r="C257" s="152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168"/>
    </row>
    <row r="258" spans="1:16" ht="16.5" customHeight="1" x14ac:dyDescent="0.2">
      <c r="A258" s="171" t="s">
        <v>2</v>
      </c>
      <c r="B258" s="171" t="s">
        <v>37</v>
      </c>
      <c r="C258" s="183" t="s">
        <v>3</v>
      </c>
      <c r="D258" s="171" t="s">
        <v>106</v>
      </c>
      <c r="E258" s="185"/>
      <c r="F258" s="185"/>
      <c r="G258" s="171" t="s">
        <v>4</v>
      </c>
      <c r="H258" s="171" t="s">
        <v>5</v>
      </c>
      <c r="I258" s="171"/>
      <c r="J258" s="171"/>
      <c r="K258" s="171"/>
      <c r="L258" s="171" t="s">
        <v>6</v>
      </c>
      <c r="M258" s="172"/>
      <c r="N258" s="172"/>
      <c r="O258" s="172"/>
    </row>
    <row r="259" spans="1:16" ht="17.25" customHeight="1" x14ac:dyDescent="0.2">
      <c r="A259" s="171"/>
      <c r="B259" s="171"/>
      <c r="C259" s="184"/>
      <c r="D259" s="81" t="s">
        <v>7</v>
      </c>
      <c r="E259" s="81" t="s">
        <v>8</v>
      </c>
      <c r="F259" s="81" t="s">
        <v>9</v>
      </c>
      <c r="G259" s="171"/>
      <c r="H259" s="81" t="s">
        <v>10</v>
      </c>
      <c r="I259" s="81" t="s">
        <v>11</v>
      </c>
      <c r="J259" s="81" t="s">
        <v>12</v>
      </c>
      <c r="K259" s="81" t="s">
        <v>13</v>
      </c>
      <c r="L259" s="81" t="s">
        <v>14</v>
      </c>
      <c r="M259" s="81" t="s">
        <v>39</v>
      </c>
      <c r="N259" s="81" t="s">
        <v>15</v>
      </c>
      <c r="O259" s="161" t="s">
        <v>16</v>
      </c>
    </row>
    <row r="260" spans="1:16" x14ac:dyDescent="0.2">
      <c r="A260" s="177" t="s">
        <v>17</v>
      </c>
      <c r="B260" s="178"/>
      <c r="C260" s="147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93"/>
      <c r="O260" s="99"/>
    </row>
    <row r="261" spans="1:16" x14ac:dyDescent="0.2">
      <c r="A261" s="3" t="s">
        <v>154</v>
      </c>
      <c r="B261" s="6" t="s">
        <v>155</v>
      </c>
      <c r="C261" s="79">
        <v>75</v>
      </c>
      <c r="D261" s="22">
        <v>12.1</v>
      </c>
      <c r="E261" s="22">
        <v>3</v>
      </c>
      <c r="F261" s="22">
        <v>5.9</v>
      </c>
      <c r="G261" s="24">
        <v>100</v>
      </c>
      <c r="H261" s="24">
        <v>1.6</v>
      </c>
      <c r="I261" s="24">
        <v>0.6</v>
      </c>
      <c r="J261" s="24">
        <v>26.2</v>
      </c>
      <c r="K261" s="24">
        <v>0.1</v>
      </c>
      <c r="L261" s="24">
        <v>128.30000000000001</v>
      </c>
      <c r="M261" s="24">
        <v>29</v>
      </c>
      <c r="N261" s="62">
        <v>213</v>
      </c>
      <c r="O261" s="117">
        <v>0.03</v>
      </c>
    </row>
    <row r="262" spans="1:16" s="107" customFormat="1" x14ac:dyDescent="0.25">
      <c r="A262" s="129" t="s">
        <v>227</v>
      </c>
      <c r="B262" s="6" t="s">
        <v>185</v>
      </c>
      <c r="C262" s="131">
        <v>20</v>
      </c>
      <c r="D262" s="64">
        <v>0</v>
      </c>
      <c r="E262" s="64">
        <v>0</v>
      </c>
      <c r="F262" s="64">
        <v>7.6</v>
      </c>
      <c r="G262" s="64">
        <v>30</v>
      </c>
      <c r="H262" s="102">
        <v>2E-3</v>
      </c>
      <c r="I262" s="106">
        <v>0.48</v>
      </c>
      <c r="J262" s="106">
        <v>0</v>
      </c>
      <c r="K262" s="106">
        <v>0</v>
      </c>
      <c r="L262" s="106">
        <v>2.4</v>
      </c>
      <c r="M262" s="106">
        <v>1.8</v>
      </c>
      <c r="N262" s="106">
        <v>3.6</v>
      </c>
      <c r="O262" s="160">
        <v>0.2</v>
      </c>
    </row>
    <row r="263" spans="1:16" x14ac:dyDescent="0.2">
      <c r="A263" s="138" t="s">
        <v>228</v>
      </c>
      <c r="B263" s="65" t="s">
        <v>184</v>
      </c>
      <c r="C263" s="156">
        <v>30</v>
      </c>
      <c r="D263" s="64">
        <v>2.6</v>
      </c>
      <c r="E263" s="64">
        <v>2.8</v>
      </c>
      <c r="F263" s="64">
        <v>23.6</v>
      </c>
      <c r="G263" s="64">
        <v>130.19999999999999</v>
      </c>
      <c r="H263" s="64">
        <v>3.2000000000000001E-2</v>
      </c>
      <c r="I263" s="64">
        <v>0</v>
      </c>
      <c r="J263" s="64">
        <v>0</v>
      </c>
      <c r="K263" s="64">
        <v>0</v>
      </c>
      <c r="L263" s="64">
        <v>4.8</v>
      </c>
      <c r="M263" s="64">
        <v>6.6</v>
      </c>
      <c r="N263" s="94">
        <v>19.2</v>
      </c>
      <c r="O263" s="160">
        <v>0.34</v>
      </c>
    </row>
    <row r="264" spans="1:16" x14ac:dyDescent="0.25">
      <c r="A264" s="69" t="s">
        <v>238</v>
      </c>
      <c r="B264" s="6" t="s">
        <v>198</v>
      </c>
      <c r="C264" s="79">
        <v>200</v>
      </c>
      <c r="D264" s="20">
        <v>0.4</v>
      </c>
      <c r="E264" s="20">
        <v>0.1</v>
      </c>
      <c r="F264" s="20">
        <v>14.9</v>
      </c>
      <c r="G264" s="24">
        <v>62</v>
      </c>
      <c r="H264" s="24">
        <v>0</v>
      </c>
      <c r="I264" s="24">
        <v>2.9</v>
      </c>
      <c r="J264" s="24">
        <v>0</v>
      </c>
      <c r="K264" s="24">
        <v>0</v>
      </c>
      <c r="L264" s="24">
        <v>7.5</v>
      </c>
      <c r="M264" s="20">
        <v>4.8</v>
      </c>
      <c r="N264" s="105">
        <v>11</v>
      </c>
      <c r="O264" s="32">
        <v>0.95</v>
      </c>
      <c r="P264" s="32"/>
    </row>
    <row r="265" spans="1:16" x14ac:dyDescent="0.2">
      <c r="A265" s="6" t="s">
        <v>96</v>
      </c>
      <c r="B265" s="6" t="s">
        <v>50</v>
      </c>
      <c r="C265" s="78">
        <v>45</v>
      </c>
      <c r="D265" s="20">
        <v>3.42</v>
      </c>
      <c r="E265" s="20">
        <v>0.36</v>
      </c>
      <c r="F265" s="20">
        <v>22.14</v>
      </c>
      <c r="G265" s="20">
        <v>105.75</v>
      </c>
      <c r="H265" s="20">
        <v>4.9500000000000002E-2</v>
      </c>
      <c r="I265" s="20">
        <v>0</v>
      </c>
      <c r="J265" s="20">
        <v>0</v>
      </c>
      <c r="K265" s="20">
        <v>0.495</v>
      </c>
      <c r="L265" s="20">
        <v>9</v>
      </c>
      <c r="M265" s="20">
        <v>6.3</v>
      </c>
      <c r="N265" s="20">
        <v>29.25</v>
      </c>
      <c r="O265" s="20">
        <v>0.495</v>
      </c>
    </row>
    <row r="266" spans="1:16" ht="16.5" thickBot="1" x14ac:dyDescent="0.25">
      <c r="A266" s="173" t="s">
        <v>18</v>
      </c>
      <c r="B266" s="174"/>
      <c r="C266" s="148"/>
      <c r="D266" s="18">
        <f t="shared" ref="D266:O266" si="40">SUM(D261:D265)</f>
        <v>18.52</v>
      </c>
      <c r="E266" s="18">
        <f t="shared" si="40"/>
        <v>6.26</v>
      </c>
      <c r="F266" s="18">
        <f t="shared" si="40"/>
        <v>74.14</v>
      </c>
      <c r="G266" s="18">
        <f t="shared" si="40"/>
        <v>427.95</v>
      </c>
      <c r="H266" s="18">
        <f t="shared" si="40"/>
        <v>1.6835000000000002</v>
      </c>
      <c r="I266" s="18">
        <f t="shared" si="40"/>
        <v>3.98</v>
      </c>
      <c r="J266" s="18">
        <f t="shared" si="40"/>
        <v>26.2</v>
      </c>
      <c r="K266" s="18">
        <f t="shared" si="40"/>
        <v>0.59499999999999997</v>
      </c>
      <c r="L266" s="18">
        <f t="shared" si="40"/>
        <v>152.00000000000003</v>
      </c>
      <c r="M266" s="18">
        <f t="shared" si="40"/>
        <v>48.499999999999993</v>
      </c>
      <c r="N266" s="89">
        <f t="shared" si="40"/>
        <v>276.04999999999995</v>
      </c>
      <c r="O266" s="89">
        <f t="shared" si="40"/>
        <v>2.0150000000000001</v>
      </c>
    </row>
    <row r="267" spans="1:16" ht="16.5" thickTop="1" x14ac:dyDescent="0.2">
      <c r="A267" s="177" t="s">
        <v>19</v>
      </c>
      <c r="B267" s="178"/>
      <c r="C267" s="79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63"/>
      <c r="O267" s="166"/>
    </row>
    <row r="268" spans="1:16" x14ac:dyDescent="0.2">
      <c r="A268" s="74" t="s">
        <v>214</v>
      </c>
      <c r="B268" s="14" t="s">
        <v>104</v>
      </c>
      <c r="C268" s="79">
        <v>60</v>
      </c>
      <c r="D268" s="22">
        <v>1</v>
      </c>
      <c r="E268" s="22">
        <v>4.7</v>
      </c>
      <c r="F268" s="22">
        <v>5.3</v>
      </c>
      <c r="G268" s="22">
        <v>70</v>
      </c>
      <c r="H268" s="22">
        <v>0.3</v>
      </c>
      <c r="I268" s="22">
        <v>79.5</v>
      </c>
      <c r="J268" s="22">
        <v>0</v>
      </c>
      <c r="K268" s="22">
        <v>0</v>
      </c>
      <c r="L268" s="22">
        <v>201.3</v>
      </c>
      <c r="M268" s="22">
        <v>128.1</v>
      </c>
      <c r="N268" s="22">
        <v>241.1</v>
      </c>
      <c r="O268" s="63">
        <v>5.3</v>
      </c>
    </row>
    <row r="269" spans="1:16" x14ac:dyDescent="0.2">
      <c r="A269" s="3" t="s">
        <v>117</v>
      </c>
      <c r="B269" s="6" t="s">
        <v>118</v>
      </c>
      <c r="C269" s="79">
        <v>250</v>
      </c>
      <c r="D269" s="22">
        <v>1.7</v>
      </c>
      <c r="E269" s="22">
        <v>4.2</v>
      </c>
      <c r="F269" s="22">
        <v>8.3000000000000007</v>
      </c>
      <c r="G269" s="24">
        <v>79</v>
      </c>
      <c r="H269" s="24">
        <v>0.2</v>
      </c>
      <c r="I269" s="24">
        <v>19.2</v>
      </c>
      <c r="J269" s="24">
        <v>0</v>
      </c>
      <c r="K269" s="24">
        <v>0</v>
      </c>
      <c r="L269" s="24">
        <v>84.9</v>
      </c>
      <c r="M269" s="24">
        <v>29.4</v>
      </c>
      <c r="N269" s="62">
        <v>54</v>
      </c>
      <c r="O269" s="99">
        <v>0.9</v>
      </c>
    </row>
    <row r="270" spans="1:16" s="73" customFormat="1" x14ac:dyDescent="0.2">
      <c r="A270" s="136" t="s">
        <v>129</v>
      </c>
      <c r="B270" s="70" t="s">
        <v>128</v>
      </c>
      <c r="C270" s="82">
        <v>180</v>
      </c>
      <c r="D270" s="71">
        <v>3.2</v>
      </c>
      <c r="E270" s="71">
        <v>2.2999999999999998</v>
      </c>
      <c r="F270" s="71">
        <v>12.3</v>
      </c>
      <c r="G270" s="71">
        <v>84</v>
      </c>
      <c r="H270" s="71">
        <v>0.2</v>
      </c>
      <c r="I270" s="71">
        <v>18</v>
      </c>
      <c r="J270" s="71">
        <v>0.06</v>
      </c>
      <c r="K270" s="71">
        <v>0.8</v>
      </c>
      <c r="L270" s="71">
        <v>81.2</v>
      </c>
      <c r="M270" s="71">
        <v>68.400000000000006</v>
      </c>
      <c r="N270" s="75">
        <v>130</v>
      </c>
      <c r="O270" s="162">
        <v>1.3</v>
      </c>
    </row>
    <row r="271" spans="1:16" x14ac:dyDescent="0.2">
      <c r="A271" s="3" t="s">
        <v>140</v>
      </c>
      <c r="B271" s="6" t="s">
        <v>141</v>
      </c>
      <c r="C271" s="78">
        <v>85</v>
      </c>
      <c r="D271" s="20">
        <v>8.1999999999999993</v>
      </c>
      <c r="E271" s="20">
        <v>1.4</v>
      </c>
      <c r="F271" s="20">
        <v>5.8</v>
      </c>
      <c r="G271" s="20">
        <v>86</v>
      </c>
      <c r="H271" s="20">
        <v>0.1</v>
      </c>
      <c r="I271" s="20">
        <v>0.7</v>
      </c>
      <c r="J271" s="20">
        <v>0.02</v>
      </c>
      <c r="K271" s="20">
        <v>0.7</v>
      </c>
      <c r="L271" s="20">
        <v>23.2</v>
      </c>
      <c r="M271" s="20">
        <v>24.1</v>
      </c>
      <c r="N271" s="61">
        <v>160.19999999999999</v>
      </c>
      <c r="O271" s="99">
        <v>0.9</v>
      </c>
    </row>
    <row r="272" spans="1:16" x14ac:dyDescent="0.2">
      <c r="A272" s="6" t="s">
        <v>96</v>
      </c>
      <c r="B272" s="6" t="s">
        <v>50</v>
      </c>
      <c r="C272" s="78">
        <v>55</v>
      </c>
      <c r="D272" s="20">
        <v>4.18</v>
      </c>
      <c r="E272" s="20">
        <v>0.44</v>
      </c>
      <c r="F272" s="20">
        <v>27.06</v>
      </c>
      <c r="G272" s="20">
        <v>129.25</v>
      </c>
      <c r="H272" s="20">
        <v>6.0500000000000005E-2</v>
      </c>
      <c r="I272" s="20">
        <v>0</v>
      </c>
      <c r="J272" s="20">
        <v>0</v>
      </c>
      <c r="K272" s="20">
        <v>0.60499999999999998</v>
      </c>
      <c r="L272" s="20">
        <v>11</v>
      </c>
      <c r="M272" s="20">
        <v>7.7</v>
      </c>
      <c r="N272" s="20">
        <v>35.75</v>
      </c>
      <c r="O272" s="20">
        <v>0.60499999999999998</v>
      </c>
    </row>
    <row r="273" spans="1:15" x14ac:dyDescent="0.2">
      <c r="A273" s="3" t="s">
        <v>48</v>
      </c>
      <c r="B273" s="6" t="s">
        <v>189</v>
      </c>
      <c r="C273" s="78">
        <v>100</v>
      </c>
      <c r="D273" s="20">
        <v>0.6</v>
      </c>
      <c r="E273" s="20">
        <v>0.6</v>
      </c>
      <c r="F273" s="20">
        <v>15.4</v>
      </c>
      <c r="G273" s="20">
        <v>72</v>
      </c>
      <c r="H273" s="20">
        <v>0.05</v>
      </c>
      <c r="I273" s="20">
        <v>6</v>
      </c>
      <c r="J273" s="20">
        <v>0</v>
      </c>
      <c r="K273" s="20">
        <v>0.4</v>
      </c>
      <c r="L273" s="20">
        <v>30</v>
      </c>
      <c r="M273" s="20">
        <v>17</v>
      </c>
      <c r="N273" s="20">
        <v>22</v>
      </c>
      <c r="O273" s="20">
        <v>0.6</v>
      </c>
    </row>
    <row r="274" spans="1:15" x14ac:dyDescent="0.2">
      <c r="A274" s="3" t="s">
        <v>165</v>
      </c>
      <c r="B274" s="6" t="s">
        <v>167</v>
      </c>
      <c r="C274" s="78">
        <v>200</v>
      </c>
      <c r="D274" s="20">
        <v>2</v>
      </c>
      <c r="E274" s="20">
        <v>0.2</v>
      </c>
      <c r="F274" s="20">
        <v>5.8</v>
      </c>
      <c r="G274" s="20">
        <v>36</v>
      </c>
      <c r="H274" s="20">
        <v>0</v>
      </c>
      <c r="I274" s="20">
        <v>59.2</v>
      </c>
      <c r="J274" s="20">
        <v>0</v>
      </c>
      <c r="K274" s="20">
        <v>0</v>
      </c>
      <c r="L274" s="20">
        <v>16</v>
      </c>
      <c r="M274" s="20">
        <v>0</v>
      </c>
      <c r="N274" s="20">
        <v>0</v>
      </c>
      <c r="O274" s="103">
        <v>0.3</v>
      </c>
    </row>
    <row r="275" spans="1:15" ht="16.5" thickBot="1" x14ac:dyDescent="0.25">
      <c r="A275" s="173" t="s">
        <v>20</v>
      </c>
      <c r="B275" s="174"/>
      <c r="C275" s="148"/>
      <c r="D275" s="18">
        <f t="shared" ref="D275:O275" si="41">SUM(D268:D274)</f>
        <v>20.880000000000003</v>
      </c>
      <c r="E275" s="18">
        <f t="shared" si="41"/>
        <v>13.839999999999998</v>
      </c>
      <c r="F275" s="18">
        <f t="shared" si="41"/>
        <v>79.960000000000008</v>
      </c>
      <c r="G275" s="18">
        <f t="shared" si="41"/>
        <v>556.25</v>
      </c>
      <c r="H275" s="18">
        <f t="shared" si="41"/>
        <v>0.91049999999999998</v>
      </c>
      <c r="I275" s="18">
        <f t="shared" si="41"/>
        <v>182.60000000000002</v>
      </c>
      <c r="J275" s="18">
        <f t="shared" si="41"/>
        <v>0.08</v>
      </c>
      <c r="K275" s="18">
        <f t="shared" si="41"/>
        <v>2.5049999999999999</v>
      </c>
      <c r="L275" s="18">
        <f t="shared" si="41"/>
        <v>447.6</v>
      </c>
      <c r="M275" s="18">
        <f t="shared" si="41"/>
        <v>274.7</v>
      </c>
      <c r="N275" s="18">
        <f t="shared" si="41"/>
        <v>643.04999999999995</v>
      </c>
      <c r="O275" s="18">
        <f t="shared" si="41"/>
        <v>9.9050000000000011</v>
      </c>
    </row>
    <row r="276" spans="1:15" ht="16.5" thickTop="1" x14ac:dyDescent="0.2">
      <c r="A276" s="181" t="s">
        <v>46</v>
      </c>
      <c r="B276" s="182"/>
      <c r="C276" s="150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90"/>
      <c r="O276" s="166"/>
    </row>
    <row r="277" spans="1:15" x14ac:dyDescent="0.2">
      <c r="A277" s="3" t="s">
        <v>113</v>
      </c>
      <c r="B277" s="6" t="s">
        <v>114</v>
      </c>
      <c r="C277" s="78">
        <v>100</v>
      </c>
      <c r="D277" s="20">
        <v>7</v>
      </c>
      <c r="E277" s="20">
        <v>6.1</v>
      </c>
      <c r="F277" s="20">
        <v>20.6</v>
      </c>
      <c r="G277" s="20">
        <v>168</v>
      </c>
      <c r="H277" s="20">
        <v>0.1</v>
      </c>
      <c r="I277" s="20">
        <v>0.7</v>
      </c>
      <c r="J277" s="20">
        <v>0</v>
      </c>
      <c r="K277" s="20">
        <v>1.06</v>
      </c>
      <c r="L277" s="20">
        <v>6.8</v>
      </c>
      <c r="M277" s="20">
        <v>12.4</v>
      </c>
      <c r="N277" s="61">
        <v>107.3</v>
      </c>
      <c r="O277" s="160">
        <v>0.6</v>
      </c>
    </row>
    <row r="278" spans="1:15" x14ac:dyDescent="0.2">
      <c r="A278" s="3" t="s">
        <v>48</v>
      </c>
      <c r="B278" s="6" t="s">
        <v>188</v>
      </c>
      <c r="C278" s="78">
        <v>100</v>
      </c>
      <c r="D278" s="20">
        <v>0.4</v>
      </c>
      <c r="E278" s="20">
        <v>0.4</v>
      </c>
      <c r="F278" s="20">
        <v>9.8000000000000007</v>
      </c>
      <c r="G278" s="20">
        <v>47</v>
      </c>
      <c r="H278" s="20">
        <v>0.03</v>
      </c>
      <c r="I278" s="20">
        <v>10</v>
      </c>
      <c r="J278" s="20">
        <v>0</v>
      </c>
      <c r="K278" s="20">
        <v>0.2</v>
      </c>
      <c r="L278" s="20">
        <v>16</v>
      </c>
      <c r="M278" s="20">
        <v>9</v>
      </c>
      <c r="N278" s="20">
        <v>11</v>
      </c>
      <c r="O278" s="21">
        <v>2.2000000000000002</v>
      </c>
    </row>
    <row r="279" spans="1:15" x14ac:dyDescent="0.25">
      <c r="A279" s="60" t="s">
        <v>229</v>
      </c>
      <c r="B279" s="60" t="s">
        <v>194</v>
      </c>
      <c r="C279" s="131">
        <v>20</v>
      </c>
      <c r="D279" s="102">
        <v>6.82</v>
      </c>
      <c r="E279" s="102">
        <v>5.01</v>
      </c>
      <c r="F279" s="102">
        <v>3.8</v>
      </c>
      <c r="G279" s="102">
        <v>87.57</v>
      </c>
      <c r="H279" s="102">
        <v>6.0000000000000001E-3</v>
      </c>
      <c r="I279" s="102">
        <v>0.4</v>
      </c>
      <c r="J279" s="102">
        <v>0.05</v>
      </c>
      <c r="K279" s="102">
        <v>0</v>
      </c>
      <c r="L279" s="102">
        <v>148</v>
      </c>
      <c r="M279" s="102">
        <v>10</v>
      </c>
      <c r="N279" s="102">
        <v>82</v>
      </c>
      <c r="O279" s="160">
        <v>0</v>
      </c>
    </row>
    <row r="280" spans="1:15" x14ac:dyDescent="0.2">
      <c r="A280" s="6" t="s">
        <v>96</v>
      </c>
      <c r="B280" s="6" t="s">
        <v>50</v>
      </c>
      <c r="C280" s="78">
        <v>40</v>
      </c>
      <c r="D280" s="20">
        <v>3.04</v>
      </c>
      <c r="E280" s="20">
        <v>0.32</v>
      </c>
      <c r="F280" s="20">
        <v>19.68</v>
      </c>
      <c r="G280" s="20">
        <v>94</v>
      </c>
      <c r="H280" s="20">
        <v>4.4000000000000004E-2</v>
      </c>
      <c r="I280" s="20">
        <v>0</v>
      </c>
      <c r="J280" s="20">
        <v>0</v>
      </c>
      <c r="K280" s="20">
        <v>0.44</v>
      </c>
      <c r="L280" s="20">
        <v>8</v>
      </c>
      <c r="M280" s="20">
        <v>5.6</v>
      </c>
      <c r="N280" s="20">
        <v>26</v>
      </c>
      <c r="O280" s="20">
        <v>0.44</v>
      </c>
    </row>
    <row r="281" spans="1:15" x14ac:dyDescent="0.2">
      <c r="A281" s="76" t="s">
        <v>231</v>
      </c>
      <c r="B281" s="12" t="s">
        <v>183</v>
      </c>
      <c r="C281" s="153">
        <v>200</v>
      </c>
      <c r="D281" s="24">
        <v>0.4</v>
      </c>
      <c r="E281" s="24">
        <v>0</v>
      </c>
      <c r="F281" s="24">
        <v>5</v>
      </c>
      <c r="G281" s="24">
        <v>22</v>
      </c>
      <c r="H281" s="24">
        <v>0.14000000000000001</v>
      </c>
      <c r="I281" s="24">
        <v>20</v>
      </c>
      <c r="J281" s="24">
        <v>0</v>
      </c>
      <c r="K281" s="24">
        <v>0</v>
      </c>
      <c r="L281" s="24">
        <v>990</v>
      </c>
      <c r="M281" s="24">
        <v>880</v>
      </c>
      <c r="N281" s="62">
        <v>1648</v>
      </c>
      <c r="O281" s="160">
        <v>164</v>
      </c>
    </row>
    <row r="282" spans="1:15" ht="16.5" thickBot="1" x14ac:dyDescent="0.25">
      <c r="A282" s="175" t="s">
        <v>47</v>
      </c>
      <c r="B282" s="176"/>
      <c r="C282" s="148"/>
      <c r="D282" s="18">
        <f>SUM(D277:D281)</f>
        <v>17.66</v>
      </c>
      <c r="E282" s="18">
        <f>SUM(E277:E281)</f>
        <v>11.83</v>
      </c>
      <c r="F282" s="35">
        <f>SUM(F277:F281)</f>
        <v>58.88</v>
      </c>
      <c r="G282" s="18">
        <f t="shared" ref="G282:N282" si="42">SUM(G277:G281)</f>
        <v>418.57</v>
      </c>
      <c r="H282" s="18">
        <f t="shared" si="42"/>
        <v>0.32000000000000006</v>
      </c>
      <c r="I282" s="18">
        <f t="shared" si="42"/>
        <v>31.1</v>
      </c>
      <c r="J282" s="18">
        <f t="shared" si="42"/>
        <v>0.05</v>
      </c>
      <c r="K282" s="18">
        <f t="shared" si="42"/>
        <v>1.7</v>
      </c>
      <c r="L282" s="18">
        <f t="shared" si="42"/>
        <v>1168.8</v>
      </c>
      <c r="M282" s="18">
        <f t="shared" si="42"/>
        <v>917</v>
      </c>
      <c r="N282" s="89">
        <f t="shared" si="42"/>
        <v>1874.3</v>
      </c>
      <c r="O282" s="89">
        <f>SUM(O277:O281)</f>
        <v>167.24</v>
      </c>
    </row>
    <row r="283" spans="1:15" ht="16.5" thickTop="1" x14ac:dyDescent="0.2">
      <c r="A283" s="177" t="s">
        <v>54</v>
      </c>
      <c r="B283" s="178"/>
      <c r="C283" s="79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63"/>
      <c r="O283" s="167"/>
    </row>
    <row r="284" spans="1:15" x14ac:dyDescent="0.2">
      <c r="A284" s="11" t="s">
        <v>179</v>
      </c>
      <c r="B284" s="13" t="s">
        <v>182</v>
      </c>
      <c r="C284" s="78">
        <v>200</v>
      </c>
      <c r="D284" s="20">
        <v>5.8</v>
      </c>
      <c r="E284" s="20">
        <v>5</v>
      </c>
      <c r="F284" s="20">
        <v>8</v>
      </c>
      <c r="G284" s="20">
        <v>100</v>
      </c>
      <c r="H284" s="20">
        <v>0.08</v>
      </c>
      <c r="I284" s="20">
        <v>11.4</v>
      </c>
      <c r="J284" s="20">
        <v>0.04</v>
      </c>
      <c r="K284" s="20">
        <v>0</v>
      </c>
      <c r="L284" s="20">
        <v>240</v>
      </c>
      <c r="M284" s="20">
        <v>28</v>
      </c>
      <c r="N284" s="20">
        <v>180</v>
      </c>
      <c r="O284" s="61">
        <v>0.2</v>
      </c>
    </row>
    <row r="285" spans="1:15" x14ac:dyDescent="0.25">
      <c r="A285" s="60" t="s">
        <v>228</v>
      </c>
      <c r="B285" s="60" t="s">
        <v>187</v>
      </c>
      <c r="C285" s="155">
        <v>40</v>
      </c>
      <c r="D285" s="106">
        <v>2</v>
      </c>
      <c r="E285" s="106">
        <v>6.8</v>
      </c>
      <c r="F285" s="106">
        <v>28.4</v>
      </c>
      <c r="G285" s="106">
        <v>182.4</v>
      </c>
      <c r="H285" s="106">
        <v>3.2000000000000001E-2</v>
      </c>
      <c r="I285" s="106">
        <v>0</v>
      </c>
      <c r="J285" s="106">
        <v>0</v>
      </c>
      <c r="K285" s="106">
        <v>0</v>
      </c>
      <c r="L285" s="106">
        <v>4.8</v>
      </c>
      <c r="M285" s="106">
        <v>6.6</v>
      </c>
      <c r="N285" s="106">
        <v>19.2</v>
      </c>
      <c r="O285" s="160">
        <v>0.34</v>
      </c>
    </row>
    <row r="286" spans="1:15" ht="16.5" thickBot="1" x14ac:dyDescent="0.25">
      <c r="A286" s="175" t="s">
        <v>55</v>
      </c>
      <c r="B286" s="176"/>
      <c r="C286" s="148"/>
      <c r="D286" s="18">
        <f t="shared" ref="D286:N286" si="43">SUM(D284:D285)</f>
        <v>7.8</v>
      </c>
      <c r="E286" s="18">
        <f t="shared" si="43"/>
        <v>11.8</v>
      </c>
      <c r="F286" s="35">
        <f t="shared" si="43"/>
        <v>36.4</v>
      </c>
      <c r="G286" s="18">
        <f t="shared" si="43"/>
        <v>282.39999999999998</v>
      </c>
      <c r="H286" s="18">
        <f t="shared" si="43"/>
        <v>0.112</v>
      </c>
      <c r="I286" s="18">
        <f t="shared" si="43"/>
        <v>11.4</v>
      </c>
      <c r="J286" s="18">
        <f t="shared" si="43"/>
        <v>0.04</v>
      </c>
      <c r="K286" s="18">
        <f t="shared" si="43"/>
        <v>0</v>
      </c>
      <c r="L286" s="18">
        <f t="shared" si="43"/>
        <v>244.8</v>
      </c>
      <c r="M286" s="18">
        <f t="shared" si="43"/>
        <v>34.6</v>
      </c>
      <c r="N286" s="89">
        <f t="shared" si="43"/>
        <v>199.2</v>
      </c>
      <c r="O286" s="89">
        <f>SUM(O282:O285)</f>
        <v>167.78</v>
      </c>
    </row>
    <row r="287" spans="1:15" ht="17.25" thickTop="1" thickBot="1" x14ac:dyDescent="0.25">
      <c r="A287" s="179" t="s">
        <v>43</v>
      </c>
      <c r="B287" s="180"/>
      <c r="C287" s="151"/>
      <c r="D287" s="16">
        <f>D266+D275+D282+D286</f>
        <v>64.86</v>
      </c>
      <c r="E287" s="16">
        <f t="shared" ref="E287:O287" si="44">E266+E275+E282+E286</f>
        <v>43.730000000000004</v>
      </c>
      <c r="F287" s="16">
        <f t="shared" si="44"/>
        <v>249.38000000000002</v>
      </c>
      <c r="G287" s="16">
        <f t="shared" si="44"/>
        <v>1685.17</v>
      </c>
      <c r="H287" s="16">
        <f t="shared" si="44"/>
        <v>3.0260000000000007</v>
      </c>
      <c r="I287" s="16">
        <f t="shared" si="44"/>
        <v>229.08</v>
      </c>
      <c r="J287" s="16">
        <f t="shared" si="44"/>
        <v>26.369999999999997</v>
      </c>
      <c r="K287" s="16">
        <f t="shared" si="44"/>
        <v>4.8</v>
      </c>
      <c r="L287" s="16">
        <f t="shared" si="44"/>
        <v>2013.2</v>
      </c>
      <c r="M287" s="16">
        <f t="shared" si="44"/>
        <v>1274.8</v>
      </c>
      <c r="N287" s="16">
        <f t="shared" si="44"/>
        <v>2992.5999999999995</v>
      </c>
      <c r="O287" s="16">
        <f t="shared" si="44"/>
        <v>346.94000000000005</v>
      </c>
    </row>
    <row r="288" spans="1:15" ht="16.5" thickTop="1" x14ac:dyDescent="0.2">
      <c r="A288" s="5"/>
      <c r="B288" s="5"/>
      <c r="C288" s="152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" t="s">
        <v>40</v>
      </c>
    </row>
    <row r="289" spans="1:15" x14ac:dyDescent="0.25">
      <c r="A289" s="7" t="s">
        <v>33</v>
      </c>
      <c r="B289" s="5"/>
      <c r="C289" s="152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1:15" x14ac:dyDescent="0.2">
      <c r="A290" s="8"/>
      <c r="B290" s="5"/>
      <c r="C290" s="152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168"/>
    </row>
    <row r="291" spans="1:15" ht="16.5" customHeight="1" x14ac:dyDescent="0.2">
      <c r="A291" s="171" t="s">
        <v>2</v>
      </c>
      <c r="B291" s="171" t="s">
        <v>37</v>
      </c>
      <c r="C291" s="183" t="s">
        <v>3</v>
      </c>
      <c r="D291" s="171" t="s">
        <v>106</v>
      </c>
      <c r="E291" s="185"/>
      <c r="F291" s="185"/>
      <c r="G291" s="171" t="s">
        <v>4</v>
      </c>
      <c r="H291" s="171" t="s">
        <v>5</v>
      </c>
      <c r="I291" s="171"/>
      <c r="J291" s="171"/>
      <c r="K291" s="171"/>
      <c r="L291" s="171" t="s">
        <v>6</v>
      </c>
      <c r="M291" s="172"/>
      <c r="N291" s="172"/>
      <c r="O291" s="172"/>
    </row>
    <row r="292" spans="1:15" ht="17.25" customHeight="1" x14ac:dyDescent="0.2">
      <c r="A292" s="171"/>
      <c r="B292" s="171"/>
      <c r="C292" s="184"/>
      <c r="D292" s="81" t="s">
        <v>7</v>
      </c>
      <c r="E292" s="81" t="s">
        <v>8</v>
      </c>
      <c r="F292" s="81" t="s">
        <v>9</v>
      </c>
      <c r="G292" s="171"/>
      <c r="H292" s="81" t="s">
        <v>10</v>
      </c>
      <c r="I292" s="81" t="s">
        <v>11</v>
      </c>
      <c r="J292" s="81" t="s">
        <v>12</v>
      </c>
      <c r="K292" s="81" t="s">
        <v>13</v>
      </c>
      <c r="L292" s="81" t="s">
        <v>14</v>
      </c>
      <c r="M292" s="81" t="s">
        <v>39</v>
      </c>
      <c r="N292" s="81" t="s">
        <v>15</v>
      </c>
      <c r="O292" s="161" t="s">
        <v>16</v>
      </c>
    </row>
    <row r="293" spans="1:15" x14ac:dyDescent="0.2">
      <c r="A293" s="177" t="s">
        <v>17</v>
      </c>
      <c r="B293" s="178"/>
      <c r="C293" s="147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93"/>
      <c r="O293" s="99"/>
    </row>
    <row r="294" spans="1:15" x14ac:dyDescent="0.2">
      <c r="A294" s="3" t="s">
        <v>109</v>
      </c>
      <c r="B294" s="6" t="s">
        <v>110</v>
      </c>
      <c r="C294" s="78">
        <v>60</v>
      </c>
      <c r="D294" s="20">
        <v>8.6</v>
      </c>
      <c r="E294" s="20">
        <v>9.9</v>
      </c>
      <c r="F294" s="20">
        <v>1.2</v>
      </c>
      <c r="G294" s="20">
        <v>130</v>
      </c>
      <c r="H294" s="20">
        <v>0.04</v>
      </c>
      <c r="I294" s="20">
        <v>0.6</v>
      </c>
      <c r="J294" s="20">
        <v>1.2</v>
      </c>
      <c r="K294" s="20">
        <v>0.03</v>
      </c>
      <c r="L294" s="20">
        <v>132.30000000000001</v>
      </c>
      <c r="M294" s="20">
        <v>12.3</v>
      </c>
      <c r="N294" s="61">
        <v>152.5</v>
      </c>
      <c r="O294" s="99">
        <v>1.3</v>
      </c>
    </row>
    <row r="295" spans="1:15" x14ac:dyDescent="0.2">
      <c r="A295" s="69" t="s">
        <v>99</v>
      </c>
      <c r="B295" s="6" t="s">
        <v>200</v>
      </c>
      <c r="C295" s="78">
        <v>30</v>
      </c>
      <c r="D295" s="20">
        <v>4.2</v>
      </c>
      <c r="E295" s="20">
        <v>5</v>
      </c>
      <c r="F295" s="20">
        <v>0</v>
      </c>
      <c r="G295" s="20">
        <v>65.8</v>
      </c>
      <c r="H295" s="20">
        <v>0</v>
      </c>
      <c r="I295" s="20">
        <v>0</v>
      </c>
      <c r="J295" s="20">
        <v>0</v>
      </c>
      <c r="K295" s="20">
        <v>0</v>
      </c>
      <c r="L295" s="20">
        <v>6.67</v>
      </c>
      <c r="M295" s="20">
        <v>10.61</v>
      </c>
      <c r="N295" s="61">
        <v>81.209999999999994</v>
      </c>
      <c r="O295" s="160">
        <v>0.79</v>
      </c>
    </row>
    <row r="296" spans="1:15" x14ac:dyDescent="0.2">
      <c r="A296" s="3" t="s">
        <v>162</v>
      </c>
      <c r="B296" s="6" t="s">
        <v>170</v>
      </c>
      <c r="C296" s="78">
        <v>200</v>
      </c>
      <c r="D296" s="20">
        <v>1.6</v>
      </c>
      <c r="E296" s="20">
        <v>1.6</v>
      </c>
      <c r="F296" s="20">
        <v>3.4</v>
      </c>
      <c r="G296" s="20">
        <v>26</v>
      </c>
      <c r="H296" s="20">
        <v>0.02</v>
      </c>
      <c r="I296" s="20">
        <v>3.6</v>
      </c>
      <c r="J296" s="20">
        <v>0.01</v>
      </c>
      <c r="K296" s="20">
        <v>0</v>
      </c>
      <c r="L296" s="20">
        <v>67.8</v>
      </c>
      <c r="M296" s="20">
        <v>12.2</v>
      </c>
      <c r="N296" s="20">
        <v>54.7</v>
      </c>
      <c r="O296" s="116">
        <v>0.9</v>
      </c>
    </row>
    <row r="297" spans="1:15" x14ac:dyDescent="0.2">
      <c r="A297" s="3" t="s">
        <v>48</v>
      </c>
      <c r="B297" s="6" t="s">
        <v>95</v>
      </c>
      <c r="C297" s="78">
        <v>120</v>
      </c>
      <c r="D297" s="24">
        <v>0.48</v>
      </c>
      <c r="E297" s="24">
        <v>0.36</v>
      </c>
      <c r="F297" s="24">
        <v>12.360000000000001</v>
      </c>
      <c r="G297" s="24">
        <v>56.4</v>
      </c>
      <c r="H297" s="24">
        <v>2.4E-2</v>
      </c>
      <c r="I297" s="24">
        <v>6</v>
      </c>
      <c r="J297" s="24">
        <v>0</v>
      </c>
      <c r="K297" s="24">
        <v>0.48</v>
      </c>
      <c r="L297" s="24">
        <v>22.8</v>
      </c>
      <c r="M297" s="24">
        <v>14.399999999999999</v>
      </c>
      <c r="N297" s="24">
        <v>19.2</v>
      </c>
      <c r="O297" s="24">
        <v>2.76</v>
      </c>
    </row>
    <row r="298" spans="1:15" x14ac:dyDescent="0.2">
      <c r="A298" s="6" t="s">
        <v>96</v>
      </c>
      <c r="B298" s="6" t="s">
        <v>50</v>
      </c>
      <c r="C298" s="78">
        <v>40</v>
      </c>
      <c r="D298" s="20">
        <v>3.04</v>
      </c>
      <c r="E298" s="20">
        <v>0.32</v>
      </c>
      <c r="F298" s="20">
        <v>19.68</v>
      </c>
      <c r="G298" s="20">
        <v>94</v>
      </c>
      <c r="H298" s="20">
        <v>4.4000000000000004E-2</v>
      </c>
      <c r="I298" s="20">
        <v>0</v>
      </c>
      <c r="J298" s="20">
        <v>0</v>
      </c>
      <c r="K298" s="20">
        <v>0.44</v>
      </c>
      <c r="L298" s="20">
        <v>8</v>
      </c>
      <c r="M298" s="20">
        <v>5.6</v>
      </c>
      <c r="N298" s="20">
        <v>26</v>
      </c>
      <c r="O298" s="20">
        <v>0.44</v>
      </c>
    </row>
    <row r="299" spans="1:15" ht="16.5" thickBot="1" x14ac:dyDescent="0.25">
      <c r="A299" s="173" t="s">
        <v>18</v>
      </c>
      <c r="B299" s="174"/>
      <c r="C299" s="148"/>
      <c r="D299" s="18">
        <f t="shared" ref="D299:O299" si="45">SUM(D294:D298)</f>
        <v>17.920000000000002</v>
      </c>
      <c r="E299" s="18">
        <f t="shared" si="45"/>
        <v>17.18</v>
      </c>
      <c r="F299" s="18">
        <f t="shared" si="45"/>
        <v>36.64</v>
      </c>
      <c r="G299" s="18">
        <f t="shared" si="45"/>
        <v>372.2</v>
      </c>
      <c r="H299" s="18">
        <f t="shared" si="45"/>
        <v>0.128</v>
      </c>
      <c r="I299" s="18">
        <f t="shared" si="45"/>
        <v>10.199999999999999</v>
      </c>
      <c r="J299" s="18">
        <f t="shared" si="45"/>
        <v>1.21</v>
      </c>
      <c r="K299" s="18">
        <f t="shared" si="45"/>
        <v>0.95</v>
      </c>
      <c r="L299" s="18">
        <f t="shared" si="45"/>
        <v>237.57</v>
      </c>
      <c r="M299" s="18">
        <f t="shared" si="45"/>
        <v>55.11</v>
      </c>
      <c r="N299" s="89">
        <f t="shared" si="45"/>
        <v>333.60999999999996</v>
      </c>
      <c r="O299" s="89">
        <f t="shared" si="45"/>
        <v>6.19</v>
      </c>
    </row>
    <row r="300" spans="1:15" ht="16.5" thickTop="1" x14ac:dyDescent="0.2">
      <c r="A300" s="177" t="s">
        <v>19</v>
      </c>
      <c r="B300" s="178"/>
      <c r="C300" s="79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63"/>
      <c r="O300" s="166"/>
    </row>
    <row r="301" spans="1:15" ht="16.5" customHeight="1" x14ac:dyDescent="0.2">
      <c r="A301" s="74" t="s">
        <v>207</v>
      </c>
      <c r="B301" s="14" t="s">
        <v>100</v>
      </c>
      <c r="C301" s="79">
        <v>60</v>
      </c>
      <c r="D301" s="22">
        <v>0.6</v>
      </c>
      <c r="E301" s="22">
        <v>0.2</v>
      </c>
      <c r="F301" s="22">
        <v>0.2</v>
      </c>
      <c r="G301" s="22">
        <v>14.4</v>
      </c>
      <c r="H301" s="22">
        <v>0</v>
      </c>
      <c r="I301" s="22">
        <v>15.15</v>
      </c>
      <c r="J301" s="22">
        <v>0.2</v>
      </c>
      <c r="K301" s="22">
        <v>0.2</v>
      </c>
      <c r="L301" s="22">
        <v>8.4</v>
      </c>
      <c r="M301" s="22">
        <v>12</v>
      </c>
      <c r="N301" s="22">
        <v>15.75</v>
      </c>
      <c r="O301" s="63">
        <v>0.6</v>
      </c>
    </row>
    <row r="302" spans="1:15" x14ac:dyDescent="0.2">
      <c r="A302" s="3" t="s">
        <v>121</v>
      </c>
      <c r="B302" s="6" t="s">
        <v>120</v>
      </c>
      <c r="C302" s="79">
        <v>250</v>
      </c>
      <c r="D302" s="20">
        <v>1.9</v>
      </c>
      <c r="E302" s="20">
        <v>3</v>
      </c>
      <c r="F302" s="20">
        <v>12.5</v>
      </c>
      <c r="G302" s="20">
        <v>89</v>
      </c>
      <c r="H302" s="20">
        <v>0</v>
      </c>
      <c r="I302" s="20">
        <v>7.4</v>
      </c>
      <c r="J302" s="20">
        <v>0</v>
      </c>
      <c r="K302" s="20">
        <v>0</v>
      </c>
      <c r="L302" s="20">
        <v>38.299999999999997</v>
      </c>
      <c r="M302" s="20">
        <v>17.899999999999999</v>
      </c>
      <c r="N302" s="61">
        <v>36.799999999999997</v>
      </c>
      <c r="O302" s="99">
        <v>0.5</v>
      </c>
    </row>
    <row r="303" spans="1:15" s="73" customFormat="1" x14ac:dyDescent="0.2">
      <c r="A303" s="69" t="s">
        <v>130</v>
      </c>
      <c r="B303" s="70" t="s">
        <v>131</v>
      </c>
      <c r="C303" s="82">
        <v>180</v>
      </c>
      <c r="D303" s="71">
        <v>3.2</v>
      </c>
      <c r="E303" s="71">
        <v>5.2</v>
      </c>
      <c r="F303" s="71">
        <v>17.5</v>
      </c>
      <c r="G303" s="71">
        <v>129</v>
      </c>
      <c r="H303" s="71">
        <v>0.3</v>
      </c>
      <c r="I303" s="71">
        <v>15.8</v>
      </c>
      <c r="J303" s="71">
        <v>3.9</v>
      </c>
      <c r="K303" s="71">
        <v>1.6</v>
      </c>
      <c r="L303" s="71">
        <v>61.7</v>
      </c>
      <c r="M303" s="71">
        <v>37</v>
      </c>
      <c r="N303" s="75">
        <v>72.5</v>
      </c>
      <c r="O303" s="162">
        <v>2.4</v>
      </c>
    </row>
    <row r="304" spans="1:15" s="73" customFormat="1" x14ac:dyDescent="0.2">
      <c r="A304" s="136" t="s">
        <v>144</v>
      </c>
      <c r="B304" s="70" t="s">
        <v>145</v>
      </c>
      <c r="C304" s="82">
        <v>90</v>
      </c>
      <c r="D304" s="71">
        <v>10.1</v>
      </c>
      <c r="E304" s="71">
        <v>12.4</v>
      </c>
      <c r="F304" s="71">
        <v>8.5</v>
      </c>
      <c r="G304" s="71">
        <v>198</v>
      </c>
      <c r="H304" s="71">
        <v>0.1</v>
      </c>
      <c r="I304" s="71">
        <v>3.4</v>
      </c>
      <c r="J304" s="71">
        <v>0.01</v>
      </c>
      <c r="K304" s="71">
        <v>0.03</v>
      </c>
      <c r="L304" s="71">
        <v>34</v>
      </c>
      <c r="M304" s="71">
        <v>135</v>
      </c>
      <c r="N304" s="75">
        <v>293</v>
      </c>
      <c r="O304" s="162">
        <v>0.5</v>
      </c>
    </row>
    <row r="305" spans="1:15" x14ac:dyDescent="0.2">
      <c r="A305" s="6" t="s">
        <v>174</v>
      </c>
      <c r="B305" s="6" t="s">
        <v>49</v>
      </c>
      <c r="C305" s="78">
        <v>50</v>
      </c>
      <c r="D305" s="20">
        <v>3.3</v>
      </c>
      <c r="E305" s="20">
        <v>0.6</v>
      </c>
      <c r="F305" s="20">
        <v>16.7</v>
      </c>
      <c r="G305" s="20">
        <v>87</v>
      </c>
      <c r="H305" s="20">
        <v>0.09</v>
      </c>
      <c r="I305" s="20">
        <v>0</v>
      </c>
      <c r="J305" s="20">
        <v>0</v>
      </c>
      <c r="K305" s="20">
        <v>0.7</v>
      </c>
      <c r="L305" s="20">
        <v>17.5</v>
      </c>
      <c r="M305" s="20">
        <v>23.5</v>
      </c>
      <c r="N305" s="20">
        <v>79</v>
      </c>
      <c r="O305" s="20">
        <v>1.95</v>
      </c>
    </row>
    <row r="306" spans="1:15" x14ac:dyDescent="0.2">
      <c r="A306" s="3" t="s">
        <v>156</v>
      </c>
      <c r="B306" s="6" t="s">
        <v>157</v>
      </c>
      <c r="C306" s="79">
        <v>200</v>
      </c>
      <c r="D306" s="22">
        <v>0.18</v>
      </c>
      <c r="E306" s="22">
        <v>0.2</v>
      </c>
      <c r="F306" s="22">
        <v>9.4</v>
      </c>
      <c r="G306" s="24">
        <v>17</v>
      </c>
      <c r="H306" s="24">
        <v>0</v>
      </c>
      <c r="I306" s="24">
        <v>6</v>
      </c>
      <c r="J306" s="24">
        <v>2.2999999999999998</v>
      </c>
      <c r="K306" s="24">
        <v>0.1</v>
      </c>
      <c r="L306" s="24">
        <v>9.6</v>
      </c>
      <c r="M306" s="24">
        <v>5.4</v>
      </c>
      <c r="N306" s="20">
        <v>6.6</v>
      </c>
      <c r="O306" s="103">
        <v>1.4</v>
      </c>
    </row>
    <row r="307" spans="1:15" ht="16.5" thickBot="1" x14ac:dyDescent="0.25">
      <c r="A307" s="173" t="s">
        <v>20</v>
      </c>
      <c r="B307" s="174"/>
      <c r="C307" s="148"/>
      <c r="D307" s="18">
        <f t="shared" ref="D307:N307" si="46">SUM(D301:D306)</f>
        <v>19.28</v>
      </c>
      <c r="E307" s="18">
        <f t="shared" si="46"/>
        <v>21.6</v>
      </c>
      <c r="F307" s="18">
        <f t="shared" si="46"/>
        <v>64.800000000000011</v>
      </c>
      <c r="G307" s="18">
        <f t="shared" si="46"/>
        <v>534.4</v>
      </c>
      <c r="H307" s="18">
        <f t="shared" si="46"/>
        <v>0.49</v>
      </c>
      <c r="I307" s="18">
        <f t="shared" si="46"/>
        <v>47.75</v>
      </c>
      <c r="J307" s="18">
        <f t="shared" si="46"/>
        <v>6.4099999999999993</v>
      </c>
      <c r="K307" s="18">
        <f t="shared" si="46"/>
        <v>2.6300000000000003</v>
      </c>
      <c r="L307" s="18">
        <f t="shared" si="46"/>
        <v>169.5</v>
      </c>
      <c r="M307" s="18">
        <f t="shared" si="46"/>
        <v>230.8</v>
      </c>
      <c r="N307" s="89">
        <f t="shared" si="46"/>
        <v>503.65000000000003</v>
      </c>
      <c r="O307" s="89">
        <f>SUM(O301:O306)</f>
        <v>7.35</v>
      </c>
    </row>
    <row r="308" spans="1:15" ht="16.5" thickTop="1" x14ac:dyDescent="0.2">
      <c r="A308" s="181" t="s">
        <v>46</v>
      </c>
      <c r="B308" s="182"/>
      <c r="C308" s="150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90"/>
      <c r="O308" s="166"/>
    </row>
    <row r="309" spans="1:15" ht="31.5" x14ac:dyDescent="0.2">
      <c r="A309" s="139" t="s">
        <v>215</v>
      </c>
      <c r="B309" s="12" t="s">
        <v>105</v>
      </c>
      <c r="C309" s="78">
        <v>60</v>
      </c>
      <c r="D309" s="20">
        <v>1.7</v>
      </c>
      <c r="E309" s="20">
        <v>5.0999999999999996</v>
      </c>
      <c r="F309" s="20">
        <v>3.6</v>
      </c>
      <c r="G309" s="20">
        <v>47</v>
      </c>
      <c r="H309" s="20">
        <v>0.6</v>
      </c>
      <c r="I309" s="20">
        <v>66</v>
      </c>
      <c r="J309" s="20">
        <v>0</v>
      </c>
      <c r="K309" s="20">
        <v>0</v>
      </c>
      <c r="L309" s="20">
        <v>128.69999999999999</v>
      </c>
      <c r="M309" s="20">
        <v>124.8</v>
      </c>
      <c r="N309" s="20">
        <v>359.7</v>
      </c>
      <c r="O309" s="22">
        <v>4.0999999999999996</v>
      </c>
    </row>
    <row r="310" spans="1:15" x14ac:dyDescent="0.2">
      <c r="A310" s="69" t="s">
        <v>212</v>
      </c>
      <c r="B310" s="6" t="s">
        <v>125</v>
      </c>
      <c r="C310" s="78">
        <v>120</v>
      </c>
      <c r="D310" s="20">
        <v>2.6</v>
      </c>
      <c r="E310" s="20">
        <v>4</v>
      </c>
      <c r="F310" s="20">
        <v>18.100000000000001</v>
      </c>
      <c r="G310" s="24">
        <v>125</v>
      </c>
      <c r="H310" s="24">
        <v>0.1</v>
      </c>
      <c r="I310" s="24">
        <v>4</v>
      </c>
      <c r="J310" s="24">
        <v>0.03</v>
      </c>
      <c r="K310" s="24">
        <v>0.2</v>
      </c>
      <c r="L310" s="24">
        <v>37.6</v>
      </c>
      <c r="M310" s="24">
        <v>23.2</v>
      </c>
      <c r="N310" s="62">
        <v>68</v>
      </c>
      <c r="O310" s="99">
        <v>0.8</v>
      </c>
    </row>
    <row r="311" spans="1:15" x14ac:dyDescent="0.2">
      <c r="A311" s="3" t="s">
        <v>136</v>
      </c>
      <c r="B311" s="6" t="s">
        <v>137</v>
      </c>
      <c r="C311" s="79">
        <v>50</v>
      </c>
      <c r="D311" s="22">
        <v>10.199999999999999</v>
      </c>
      <c r="E311" s="22">
        <v>3.2</v>
      </c>
      <c r="F311" s="22">
        <v>0</v>
      </c>
      <c r="G311" s="24">
        <v>70</v>
      </c>
      <c r="H311" s="24">
        <v>0.1</v>
      </c>
      <c r="I311" s="24">
        <v>0.5</v>
      </c>
      <c r="J311" s="24">
        <v>0</v>
      </c>
      <c r="K311" s="24">
        <v>0.9</v>
      </c>
      <c r="L311" s="24">
        <v>12.2</v>
      </c>
      <c r="M311" s="24">
        <v>18.3</v>
      </c>
      <c r="N311" s="62">
        <v>122</v>
      </c>
      <c r="O311" s="99">
        <v>0.4</v>
      </c>
    </row>
    <row r="312" spans="1:15" x14ac:dyDescent="0.2">
      <c r="A312" s="6" t="s">
        <v>96</v>
      </c>
      <c r="B312" s="6" t="s">
        <v>50</v>
      </c>
      <c r="C312" s="78">
        <v>40</v>
      </c>
      <c r="D312" s="20">
        <v>3.04</v>
      </c>
      <c r="E312" s="20">
        <v>0.32</v>
      </c>
      <c r="F312" s="20">
        <v>19.68</v>
      </c>
      <c r="G312" s="20">
        <v>94</v>
      </c>
      <c r="H312" s="20">
        <v>4.4000000000000004E-2</v>
      </c>
      <c r="I312" s="20">
        <v>0</v>
      </c>
      <c r="J312" s="20">
        <v>0</v>
      </c>
      <c r="K312" s="20">
        <v>0.44</v>
      </c>
      <c r="L312" s="20">
        <v>8</v>
      </c>
      <c r="M312" s="20">
        <v>5.6</v>
      </c>
      <c r="N312" s="20">
        <v>26</v>
      </c>
      <c r="O312" s="20">
        <v>0.44</v>
      </c>
    </row>
    <row r="313" spans="1:15" x14ac:dyDescent="0.2">
      <c r="A313" s="3" t="s">
        <v>168</v>
      </c>
      <c r="B313" s="6" t="s">
        <v>169</v>
      </c>
      <c r="C313" s="78">
        <v>200</v>
      </c>
      <c r="D313" s="20">
        <v>1.7</v>
      </c>
      <c r="E313" s="20">
        <v>0.2</v>
      </c>
      <c r="F313" s="20">
        <v>18.899999999999999</v>
      </c>
      <c r="G313" s="20">
        <v>84</v>
      </c>
      <c r="H313" s="20">
        <v>0</v>
      </c>
      <c r="I313" s="20">
        <v>4.5</v>
      </c>
      <c r="J313" s="20">
        <v>0.5</v>
      </c>
      <c r="K313" s="20">
        <v>0.5</v>
      </c>
      <c r="L313" s="20">
        <v>28.5</v>
      </c>
      <c r="M313" s="20">
        <v>10.5</v>
      </c>
      <c r="N313" s="20">
        <v>39</v>
      </c>
      <c r="O313" s="103">
        <v>0.9</v>
      </c>
    </row>
    <row r="314" spans="1:15" ht="16.5" thickBot="1" x14ac:dyDescent="0.25">
      <c r="A314" s="175" t="s">
        <v>47</v>
      </c>
      <c r="B314" s="176"/>
      <c r="C314" s="148"/>
      <c r="D314" s="18">
        <f t="shared" ref="D314:O314" si="47">SUM(D309:D313)</f>
        <v>19.239999999999998</v>
      </c>
      <c r="E314" s="18">
        <f t="shared" si="47"/>
        <v>12.82</v>
      </c>
      <c r="F314" s="18">
        <f t="shared" si="47"/>
        <v>60.28</v>
      </c>
      <c r="G314" s="18">
        <f t="shared" si="47"/>
        <v>420</v>
      </c>
      <c r="H314" s="18">
        <f t="shared" si="47"/>
        <v>0.84399999999999997</v>
      </c>
      <c r="I314" s="18">
        <f t="shared" si="47"/>
        <v>75</v>
      </c>
      <c r="J314" s="18">
        <f t="shared" si="47"/>
        <v>0.53</v>
      </c>
      <c r="K314" s="18">
        <f t="shared" si="47"/>
        <v>2.04</v>
      </c>
      <c r="L314" s="18">
        <f t="shared" si="47"/>
        <v>214.99999999999997</v>
      </c>
      <c r="M314" s="18">
        <f t="shared" si="47"/>
        <v>182.4</v>
      </c>
      <c r="N314" s="18">
        <f t="shared" si="47"/>
        <v>614.70000000000005</v>
      </c>
      <c r="O314" s="18">
        <f t="shared" si="47"/>
        <v>6.6400000000000006</v>
      </c>
    </row>
    <row r="315" spans="1:15" ht="16.5" thickTop="1" x14ac:dyDescent="0.2">
      <c r="A315" s="177" t="s">
        <v>54</v>
      </c>
      <c r="B315" s="178"/>
      <c r="C315" s="79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63"/>
      <c r="O315" s="167"/>
    </row>
    <row r="316" spans="1:15" s="72" customFormat="1" x14ac:dyDescent="0.2">
      <c r="A316" s="3" t="s">
        <v>179</v>
      </c>
      <c r="B316" s="6" t="s">
        <v>180</v>
      </c>
      <c r="C316" s="78">
        <v>200</v>
      </c>
      <c r="D316" s="20">
        <v>5.8</v>
      </c>
      <c r="E316" s="20">
        <v>5</v>
      </c>
      <c r="F316" s="20">
        <v>8</v>
      </c>
      <c r="G316" s="20">
        <v>100</v>
      </c>
      <c r="H316" s="20">
        <v>0.08</v>
      </c>
      <c r="I316" s="20">
        <v>1.4</v>
      </c>
      <c r="J316" s="20">
        <v>0.04</v>
      </c>
      <c r="K316" s="20">
        <v>0</v>
      </c>
      <c r="L316" s="20">
        <v>240</v>
      </c>
      <c r="M316" s="20">
        <v>28</v>
      </c>
      <c r="N316" s="20">
        <v>180</v>
      </c>
      <c r="O316" s="21">
        <v>0.2</v>
      </c>
    </row>
    <row r="317" spans="1:15" s="107" customFormat="1" x14ac:dyDescent="0.25">
      <c r="A317" s="60" t="s">
        <v>225</v>
      </c>
      <c r="B317" s="60" t="s">
        <v>195</v>
      </c>
      <c r="C317" s="131">
        <v>30</v>
      </c>
      <c r="D317" s="102">
        <v>3.3</v>
      </c>
      <c r="E317" s="102">
        <v>3.96</v>
      </c>
      <c r="F317" s="102">
        <v>23.76</v>
      </c>
      <c r="G317" s="102">
        <v>144</v>
      </c>
      <c r="H317" s="102">
        <v>0.02</v>
      </c>
      <c r="I317" s="102">
        <v>0</v>
      </c>
      <c r="J317" s="102">
        <v>0</v>
      </c>
      <c r="K317" s="102">
        <v>0</v>
      </c>
      <c r="L317" s="102">
        <v>6</v>
      </c>
      <c r="M317" s="102">
        <v>0</v>
      </c>
      <c r="N317" s="102">
        <v>24.24</v>
      </c>
      <c r="O317" s="160">
        <v>0.33</v>
      </c>
    </row>
    <row r="318" spans="1:15" ht="16.5" thickBot="1" x14ac:dyDescent="0.25">
      <c r="A318" s="175" t="s">
        <v>55</v>
      </c>
      <c r="B318" s="176"/>
      <c r="C318" s="148"/>
      <c r="D318" s="18">
        <f t="shared" ref="D318:N318" si="48">SUM(D316:D317)</f>
        <v>9.1</v>
      </c>
      <c r="E318" s="18">
        <f t="shared" si="48"/>
        <v>8.9600000000000009</v>
      </c>
      <c r="F318" s="35">
        <f t="shared" si="48"/>
        <v>31.76</v>
      </c>
      <c r="G318" s="18">
        <f t="shared" si="48"/>
        <v>244</v>
      </c>
      <c r="H318" s="18">
        <f t="shared" si="48"/>
        <v>0.1</v>
      </c>
      <c r="I318" s="18">
        <f t="shared" si="48"/>
        <v>1.4</v>
      </c>
      <c r="J318" s="18">
        <f t="shared" si="48"/>
        <v>0.04</v>
      </c>
      <c r="K318" s="18">
        <f t="shared" si="48"/>
        <v>0</v>
      </c>
      <c r="L318" s="18">
        <f t="shared" si="48"/>
        <v>246</v>
      </c>
      <c r="M318" s="18">
        <f t="shared" si="48"/>
        <v>28</v>
      </c>
      <c r="N318" s="89">
        <f t="shared" si="48"/>
        <v>204.24</v>
      </c>
      <c r="O318" s="89">
        <f>SUM(O314:O317)</f>
        <v>7.1700000000000008</v>
      </c>
    </row>
    <row r="319" spans="1:15" ht="17.25" thickTop="1" thickBot="1" x14ac:dyDescent="0.25">
      <c r="A319" s="179" t="s">
        <v>44</v>
      </c>
      <c r="B319" s="180"/>
      <c r="C319" s="151"/>
      <c r="D319" s="16">
        <f>D299+D307+D314+D318</f>
        <v>65.539999999999992</v>
      </c>
      <c r="E319" s="16">
        <f t="shared" ref="E319:O319" si="49">E299+E307+E314+E318</f>
        <v>60.56</v>
      </c>
      <c r="F319" s="16">
        <f t="shared" si="49"/>
        <v>193.48000000000002</v>
      </c>
      <c r="G319" s="16">
        <f t="shared" si="49"/>
        <v>1570.6</v>
      </c>
      <c r="H319" s="16">
        <f t="shared" si="49"/>
        <v>1.5620000000000001</v>
      </c>
      <c r="I319" s="16">
        <f t="shared" si="49"/>
        <v>134.35</v>
      </c>
      <c r="J319" s="16">
        <f t="shared" si="49"/>
        <v>8.1899999999999977</v>
      </c>
      <c r="K319" s="16">
        <f t="shared" si="49"/>
        <v>5.62</v>
      </c>
      <c r="L319" s="16">
        <f t="shared" si="49"/>
        <v>868.06999999999994</v>
      </c>
      <c r="M319" s="16">
        <f t="shared" si="49"/>
        <v>496.31000000000006</v>
      </c>
      <c r="N319" s="16">
        <f t="shared" si="49"/>
        <v>1656.2</v>
      </c>
      <c r="O319" s="16">
        <f t="shared" si="49"/>
        <v>27.35</v>
      </c>
    </row>
    <row r="320" spans="1:15" ht="16.5" thickTop="1" x14ac:dyDescent="0.2">
      <c r="A320" s="5"/>
      <c r="B320" s="5"/>
      <c r="C320" s="152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</row>
    <row r="321" spans="1:15" x14ac:dyDescent="0.2">
      <c r="A321" s="5"/>
      <c r="B321" s="5"/>
      <c r="C321" s="152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" t="s">
        <v>40</v>
      </c>
    </row>
    <row r="322" spans="1:15" x14ac:dyDescent="0.25">
      <c r="A322" s="7" t="s">
        <v>34</v>
      </c>
      <c r="B322" s="5"/>
      <c r="C322" s="152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1:15" x14ac:dyDescent="0.2">
      <c r="A323" s="8"/>
      <c r="B323" s="5"/>
      <c r="C323" s="152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168"/>
    </row>
    <row r="324" spans="1:15" ht="16.5" customHeight="1" x14ac:dyDescent="0.2">
      <c r="A324" s="171" t="s">
        <v>2</v>
      </c>
      <c r="B324" s="171" t="s">
        <v>37</v>
      </c>
      <c r="C324" s="183" t="s">
        <v>3</v>
      </c>
      <c r="D324" s="171" t="s">
        <v>106</v>
      </c>
      <c r="E324" s="185"/>
      <c r="F324" s="185"/>
      <c r="G324" s="171" t="s">
        <v>4</v>
      </c>
      <c r="H324" s="171" t="s">
        <v>5</v>
      </c>
      <c r="I324" s="171"/>
      <c r="J324" s="171"/>
      <c r="K324" s="171"/>
      <c r="L324" s="171" t="s">
        <v>6</v>
      </c>
      <c r="M324" s="172"/>
      <c r="N324" s="172"/>
      <c r="O324" s="172"/>
    </row>
    <row r="325" spans="1:15" ht="17.25" customHeight="1" x14ac:dyDescent="0.2">
      <c r="A325" s="171"/>
      <c r="B325" s="171"/>
      <c r="C325" s="184"/>
      <c r="D325" s="81" t="s">
        <v>7</v>
      </c>
      <c r="E325" s="81" t="s">
        <v>8</v>
      </c>
      <c r="F325" s="81" t="s">
        <v>9</v>
      </c>
      <c r="G325" s="171"/>
      <c r="H325" s="81" t="s">
        <v>10</v>
      </c>
      <c r="I325" s="81" t="s">
        <v>11</v>
      </c>
      <c r="J325" s="81" t="s">
        <v>12</v>
      </c>
      <c r="K325" s="81" t="s">
        <v>13</v>
      </c>
      <c r="L325" s="81" t="s">
        <v>14</v>
      </c>
      <c r="M325" s="81" t="s">
        <v>39</v>
      </c>
      <c r="N325" s="81" t="s">
        <v>15</v>
      </c>
      <c r="O325" s="161" t="s">
        <v>16</v>
      </c>
    </row>
    <row r="326" spans="1:15" x14ac:dyDescent="0.2">
      <c r="A326" s="177" t="s">
        <v>17</v>
      </c>
      <c r="B326" s="178"/>
      <c r="C326" s="147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93"/>
      <c r="O326" s="99"/>
    </row>
    <row r="327" spans="1:15" x14ac:dyDescent="0.2">
      <c r="A327" s="3" t="s">
        <v>122</v>
      </c>
      <c r="B327" s="6" t="s">
        <v>123</v>
      </c>
      <c r="C327" s="79">
        <v>250</v>
      </c>
      <c r="D327" s="20">
        <v>4.0999999999999996</v>
      </c>
      <c r="E327" s="20">
        <v>4.7</v>
      </c>
      <c r="F327" s="20">
        <v>18.600000000000001</v>
      </c>
      <c r="G327" s="20">
        <v>135</v>
      </c>
      <c r="H327" s="20">
        <v>0.1</v>
      </c>
      <c r="I327" s="20">
        <v>1.1000000000000001</v>
      </c>
      <c r="J327" s="20">
        <v>0.02</v>
      </c>
      <c r="K327" s="20">
        <v>0.02</v>
      </c>
      <c r="L327" s="20">
        <v>126</v>
      </c>
      <c r="M327" s="20">
        <v>23.5</v>
      </c>
      <c r="N327" s="61">
        <v>146</v>
      </c>
      <c r="O327" s="99">
        <v>0.4</v>
      </c>
    </row>
    <row r="328" spans="1:15" x14ac:dyDescent="0.2">
      <c r="A328" s="3" t="s">
        <v>48</v>
      </c>
      <c r="B328" s="6" t="s">
        <v>176</v>
      </c>
      <c r="C328" s="78">
        <v>100</v>
      </c>
      <c r="D328" s="24">
        <v>0.9</v>
      </c>
      <c r="E328" s="24">
        <v>0.2</v>
      </c>
      <c r="F328" s="24">
        <v>8.1</v>
      </c>
      <c r="G328" s="24">
        <v>43</v>
      </c>
      <c r="H328" s="24">
        <v>0.04</v>
      </c>
      <c r="I328" s="24">
        <v>60</v>
      </c>
      <c r="J328" s="24">
        <v>0</v>
      </c>
      <c r="K328" s="24">
        <v>0.2</v>
      </c>
      <c r="L328" s="24">
        <v>34</v>
      </c>
      <c r="M328" s="24">
        <v>13</v>
      </c>
      <c r="N328" s="24">
        <v>23</v>
      </c>
      <c r="O328" s="25">
        <v>0.3</v>
      </c>
    </row>
    <row r="329" spans="1:15" x14ac:dyDescent="0.2">
      <c r="A329" s="3" t="s">
        <v>162</v>
      </c>
      <c r="B329" s="6" t="s">
        <v>170</v>
      </c>
      <c r="C329" s="78">
        <v>200</v>
      </c>
      <c r="D329" s="20">
        <v>1.6</v>
      </c>
      <c r="E329" s="20">
        <v>1.6</v>
      </c>
      <c r="F329" s="20">
        <v>3.4</v>
      </c>
      <c r="G329" s="20">
        <v>26</v>
      </c>
      <c r="H329" s="20">
        <v>0.02</v>
      </c>
      <c r="I329" s="20">
        <v>3.6</v>
      </c>
      <c r="J329" s="20">
        <v>0.01</v>
      </c>
      <c r="K329" s="20">
        <v>0</v>
      </c>
      <c r="L329" s="20">
        <v>67.8</v>
      </c>
      <c r="M329" s="20">
        <v>12.2</v>
      </c>
      <c r="N329" s="20">
        <v>54.7</v>
      </c>
      <c r="O329" s="116">
        <v>0.9</v>
      </c>
    </row>
    <row r="330" spans="1:15" x14ac:dyDescent="0.25">
      <c r="A330" s="60" t="s">
        <v>229</v>
      </c>
      <c r="B330" s="60" t="s">
        <v>194</v>
      </c>
      <c r="C330" s="131">
        <v>20</v>
      </c>
      <c r="D330" s="102">
        <v>6.82</v>
      </c>
      <c r="E330" s="102">
        <v>5.01</v>
      </c>
      <c r="F330" s="102">
        <v>3.8</v>
      </c>
      <c r="G330" s="102">
        <v>87.57</v>
      </c>
      <c r="H330" s="102">
        <v>6.0000000000000001E-3</v>
      </c>
      <c r="I330" s="102">
        <v>0.4</v>
      </c>
      <c r="J330" s="102">
        <v>0.05</v>
      </c>
      <c r="K330" s="102">
        <v>0</v>
      </c>
      <c r="L330" s="102">
        <v>148</v>
      </c>
      <c r="M330" s="102">
        <v>10</v>
      </c>
      <c r="N330" s="102">
        <v>82</v>
      </c>
      <c r="O330" s="160">
        <v>0</v>
      </c>
    </row>
    <row r="331" spans="1:15" x14ac:dyDescent="0.2">
      <c r="A331" s="6" t="s">
        <v>96</v>
      </c>
      <c r="B331" s="6" t="s">
        <v>50</v>
      </c>
      <c r="C331" s="78">
        <v>40</v>
      </c>
      <c r="D331" s="20">
        <v>3.04</v>
      </c>
      <c r="E331" s="20">
        <v>0.32</v>
      </c>
      <c r="F331" s="20">
        <v>19.68</v>
      </c>
      <c r="G331" s="20">
        <v>94</v>
      </c>
      <c r="H331" s="20">
        <v>4.4000000000000004E-2</v>
      </c>
      <c r="I331" s="20">
        <v>0</v>
      </c>
      <c r="J331" s="20">
        <v>0</v>
      </c>
      <c r="K331" s="20">
        <v>0.44</v>
      </c>
      <c r="L331" s="20">
        <v>8</v>
      </c>
      <c r="M331" s="20">
        <v>5.6</v>
      </c>
      <c r="N331" s="20">
        <v>26</v>
      </c>
      <c r="O331" s="20">
        <v>0.44</v>
      </c>
    </row>
    <row r="332" spans="1:15" ht="16.5" thickBot="1" x14ac:dyDescent="0.25">
      <c r="A332" s="173" t="s">
        <v>18</v>
      </c>
      <c r="B332" s="174"/>
      <c r="C332" s="148"/>
      <c r="D332" s="18">
        <f t="shared" ref="D332:O332" si="50">SUM(D327:D331)</f>
        <v>16.46</v>
      </c>
      <c r="E332" s="18">
        <f t="shared" si="50"/>
        <v>11.83</v>
      </c>
      <c r="F332" s="18">
        <f t="shared" si="50"/>
        <v>53.58</v>
      </c>
      <c r="G332" s="18">
        <f t="shared" si="50"/>
        <v>385.57</v>
      </c>
      <c r="H332" s="18">
        <f t="shared" si="50"/>
        <v>0.21000000000000002</v>
      </c>
      <c r="I332" s="18">
        <f t="shared" si="50"/>
        <v>65.100000000000009</v>
      </c>
      <c r="J332" s="18">
        <f t="shared" si="50"/>
        <v>0.08</v>
      </c>
      <c r="K332" s="18">
        <f t="shared" si="50"/>
        <v>0.66</v>
      </c>
      <c r="L332" s="18">
        <f t="shared" si="50"/>
        <v>383.8</v>
      </c>
      <c r="M332" s="18">
        <f t="shared" si="50"/>
        <v>64.3</v>
      </c>
      <c r="N332" s="89">
        <f t="shared" si="50"/>
        <v>331.7</v>
      </c>
      <c r="O332" s="89">
        <f t="shared" si="50"/>
        <v>2.04</v>
      </c>
    </row>
    <row r="333" spans="1:15" ht="16.5" thickTop="1" x14ac:dyDescent="0.2">
      <c r="A333" s="177" t="s">
        <v>19</v>
      </c>
      <c r="B333" s="178"/>
      <c r="C333" s="79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63"/>
      <c r="O333" s="166"/>
    </row>
    <row r="334" spans="1:15" x14ac:dyDescent="0.2">
      <c r="A334" s="140" t="s">
        <v>216</v>
      </c>
      <c r="B334" s="14" t="s">
        <v>94</v>
      </c>
      <c r="C334" s="79">
        <v>60</v>
      </c>
      <c r="D334" s="22">
        <v>0.6</v>
      </c>
      <c r="E334" s="22">
        <v>5.0999999999999996</v>
      </c>
      <c r="F334" s="22">
        <v>2.4</v>
      </c>
      <c r="G334" s="22">
        <v>59</v>
      </c>
      <c r="H334" s="22">
        <v>0.3</v>
      </c>
      <c r="I334" s="22">
        <v>122.5</v>
      </c>
      <c r="J334" s="22">
        <v>0</v>
      </c>
      <c r="K334" s="22">
        <v>0</v>
      </c>
      <c r="L334" s="22">
        <v>105.5</v>
      </c>
      <c r="M334" s="22">
        <v>106.7</v>
      </c>
      <c r="N334" s="22">
        <v>197.3</v>
      </c>
      <c r="O334" s="63">
        <v>5.0999999999999996</v>
      </c>
    </row>
    <row r="335" spans="1:15" ht="31.5" x14ac:dyDescent="0.2">
      <c r="A335" s="3" t="s">
        <v>172</v>
      </c>
      <c r="B335" s="6" t="s">
        <v>173</v>
      </c>
      <c r="C335" s="78">
        <v>250</v>
      </c>
      <c r="D335" s="20">
        <v>2.2000000000000002</v>
      </c>
      <c r="E335" s="20">
        <v>3.6</v>
      </c>
      <c r="F335" s="20">
        <v>11.5</v>
      </c>
      <c r="G335" s="20">
        <v>88</v>
      </c>
      <c r="H335" s="20">
        <v>0.1</v>
      </c>
      <c r="I335" s="20">
        <v>19.600000000000001</v>
      </c>
      <c r="J335" s="20">
        <v>0</v>
      </c>
      <c r="K335" s="20">
        <v>0</v>
      </c>
      <c r="L335" s="20">
        <v>69.400000000000006</v>
      </c>
      <c r="M335" s="20">
        <v>36.4</v>
      </c>
      <c r="N335" s="61">
        <v>74.599999999999994</v>
      </c>
      <c r="O335" s="99">
        <v>1</v>
      </c>
    </row>
    <row r="336" spans="1:15" x14ac:dyDescent="0.2">
      <c r="A336" s="3" t="s">
        <v>151</v>
      </c>
      <c r="B336" s="6" t="s">
        <v>150</v>
      </c>
      <c r="C336" s="79">
        <v>200</v>
      </c>
      <c r="D336" s="20">
        <v>16.3</v>
      </c>
      <c r="E336" s="20">
        <v>18.5</v>
      </c>
      <c r="F336" s="20">
        <v>38.799999999999997</v>
      </c>
      <c r="G336" s="20">
        <v>390</v>
      </c>
      <c r="H336" s="20">
        <v>0.2</v>
      </c>
      <c r="I336" s="20">
        <v>10.4</v>
      </c>
      <c r="J336" s="20">
        <v>0</v>
      </c>
      <c r="K336" s="20">
        <v>0</v>
      </c>
      <c r="L336" s="20">
        <v>27.9</v>
      </c>
      <c r="M336" s="20">
        <v>53.9</v>
      </c>
      <c r="N336" s="61">
        <v>255.2</v>
      </c>
      <c r="O336" s="99">
        <v>1.8</v>
      </c>
    </row>
    <row r="337" spans="1:15" ht="16.5" customHeight="1" x14ac:dyDescent="0.2">
      <c r="A337" s="6" t="s">
        <v>96</v>
      </c>
      <c r="B337" s="6" t="s">
        <v>50</v>
      </c>
      <c r="C337" s="78">
        <v>40</v>
      </c>
      <c r="D337" s="20">
        <v>3.04</v>
      </c>
      <c r="E337" s="20">
        <v>0.32</v>
      </c>
      <c r="F337" s="20">
        <v>19.68</v>
      </c>
      <c r="G337" s="20">
        <v>94</v>
      </c>
      <c r="H337" s="20">
        <v>4.4000000000000004E-2</v>
      </c>
      <c r="I337" s="20">
        <v>0</v>
      </c>
      <c r="J337" s="20">
        <v>0</v>
      </c>
      <c r="K337" s="20">
        <v>0.44</v>
      </c>
      <c r="L337" s="20">
        <v>8</v>
      </c>
      <c r="M337" s="20">
        <v>5.6</v>
      </c>
      <c r="N337" s="20">
        <v>26</v>
      </c>
      <c r="O337" s="20">
        <v>0.44</v>
      </c>
    </row>
    <row r="338" spans="1:15" x14ac:dyDescent="0.2">
      <c r="A338" s="3" t="s">
        <v>166</v>
      </c>
      <c r="B338" s="6" t="s">
        <v>164</v>
      </c>
      <c r="C338" s="78">
        <v>200</v>
      </c>
      <c r="D338" s="20">
        <v>0.7</v>
      </c>
      <c r="E338" s="20">
        <v>0.3</v>
      </c>
      <c r="F338" s="20">
        <v>9.6999999999999993</v>
      </c>
      <c r="G338" s="24">
        <v>57</v>
      </c>
      <c r="H338" s="20">
        <v>0</v>
      </c>
      <c r="I338" s="20">
        <v>80</v>
      </c>
      <c r="J338" s="20">
        <v>0.3</v>
      </c>
      <c r="K338" s="20">
        <v>0</v>
      </c>
      <c r="L338" s="20">
        <v>19.2</v>
      </c>
      <c r="M338" s="20">
        <v>4.9000000000000004</v>
      </c>
      <c r="N338" s="20">
        <v>3.1</v>
      </c>
      <c r="O338" s="20">
        <v>0.7</v>
      </c>
    </row>
    <row r="339" spans="1:15" ht="16.5" thickBot="1" x14ac:dyDescent="0.25">
      <c r="A339" s="173" t="s">
        <v>20</v>
      </c>
      <c r="B339" s="174"/>
      <c r="C339" s="148"/>
      <c r="D339" s="18">
        <f t="shared" ref="D339:N339" si="51">SUM(D334:D338)</f>
        <v>22.84</v>
      </c>
      <c r="E339" s="18">
        <f t="shared" si="51"/>
        <v>27.82</v>
      </c>
      <c r="F339" s="18">
        <f t="shared" si="51"/>
        <v>82.08</v>
      </c>
      <c r="G339" s="18">
        <f t="shared" si="51"/>
        <v>688</v>
      </c>
      <c r="H339" s="18">
        <f t="shared" si="51"/>
        <v>0.64400000000000013</v>
      </c>
      <c r="I339" s="18">
        <f t="shared" si="51"/>
        <v>232.5</v>
      </c>
      <c r="J339" s="18">
        <f t="shared" si="51"/>
        <v>0.3</v>
      </c>
      <c r="K339" s="18">
        <f t="shared" si="51"/>
        <v>0.44</v>
      </c>
      <c r="L339" s="18">
        <f t="shared" si="51"/>
        <v>230</v>
      </c>
      <c r="M339" s="18">
        <f t="shared" si="51"/>
        <v>207.5</v>
      </c>
      <c r="N339" s="89">
        <f t="shared" si="51"/>
        <v>556.19999999999993</v>
      </c>
      <c r="O339" s="89">
        <f>SUM(O334:O338)</f>
        <v>9.0399999999999991</v>
      </c>
    </row>
    <row r="340" spans="1:15" ht="16.5" thickTop="1" x14ac:dyDescent="0.2">
      <c r="A340" s="181" t="s">
        <v>46</v>
      </c>
      <c r="B340" s="182"/>
      <c r="C340" s="150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90"/>
      <c r="O340" s="166"/>
    </row>
    <row r="341" spans="1:15" x14ac:dyDescent="0.2">
      <c r="A341" s="3" t="s">
        <v>203</v>
      </c>
      <c r="B341" s="6" t="s">
        <v>111</v>
      </c>
      <c r="C341" s="78">
        <v>200</v>
      </c>
      <c r="D341" s="20">
        <v>7.1</v>
      </c>
      <c r="E341" s="20">
        <v>7.2</v>
      </c>
      <c r="F341" s="20">
        <v>27.8</v>
      </c>
      <c r="G341" s="24">
        <v>220</v>
      </c>
      <c r="H341" s="24">
        <v>0.2</v>
      </c>
      <c r="I341" s="24">
        <v>1.7</v>
      </c>
      <c r="J341" s="24">
        <v>0.2</v>
      </c>
      <c r="K341" s="24">
        <v>0.9</v>
      </c>
      <c r="L341" s="24">
        <v>129.1</v>
      </c>
      <c r="M341" s="24">
        <v>45.1</v>
      </c>
      <c r="N341" s="62">
        <v>176.4</v>
      </c>
      <c r="O341" s="99">
        <v>2.1</v>
      </c>
    </row>
    <row r="342" spans="1:15" x14ac:dyDescent="0.25">
      <c r="A342" s="60" t="s">
        <v>230</v>
      </c>
      <c r="B342" s="60" t="s">
        <v>190</v>
      </c>
      <c r="C342" s="131">
        <v>10</v>
      </c>
      <c r="D342" s="102">
        <v>0</v>
      </c>
      <c r="E342" s="102">
        <v>0</v>
      </c>
      <c r="F342" s="102">
        <v>7.52</v>
      </c>
      <c r="G342" s="102">
        <v>31.3</v>
      </c>
      <c r="H342" s="102">
        <v>4.0000000000000001E-3</v>
      </c>
      <c r="I342" s="102">
        <v>6</v>
      </c>
      <c r="J342" s="102">
        <v>0</v>
      </c>
      <c r="K342" s="102">
        <v>0</v>
      </c>
      <c r="L342" s="102">
        <v>3.4</v>
      </c>
      <c r="M342" s="102">
        <v>1.3</v>
      </c>
      <c r="N342" s="102">
        <v>2.2999999999999998</v>
      </c>
      <c r="O342" s="160">
        <v>0.03</v>
      </c>
    </row>
    <row r="343" spans="1:15" x14ac:dyDescent="0.2">
      <c r="A343" s="3" t="s">
        <v>158</v>
      </c>
      <c r="B343" s="6" t="s">
        <v>159</v>
      </c>
      <c r="C343" s="78">
        <v>200</v>
      </c>
      <c r="D343" s="20">
        <v>0</v>
      </c>
      <c r="E343" s="20">
        <v>0</v>
      </c>
      <c r="F343" s="20">
        <v>15.4</v>
      </c>
      <c r="G343" s="24">
        <v>60</v>
      </c>
      <c r="H343" s="24">
        <v>0</v>
      </c>
      <c r="I343" s="24">
        <v>0.3</v>
      </c>
      <c r="J343" s="24">
        <v>0.2</v>
      </c>
      <c r="K343" s="24">
        <v>0</v>
      </c>
      <c r="L343" s="24">
        <v>18.899999999999999</v>
      </c>
      <c r="M343" s="24">
        <v>14.6</v>
      </c>
      <c r="N343" s="20">
        <v>29.7</v>
      </c>
      <c r="O343" s="103">
        <v>0.5</v>
      </c>
    </row>
    <row r="344" spans="1:15" x14ac:dyDescent="0.2">
      <c r="A344" s="6" t="s">
        <v>96</v>
      </c>
      <c r="B344" s="6" t="s">
        <v>50</v>
      </c>
      <c r="C344" s="78">
        <v>40</v>
      </c>
      <c r="D344" s="20">
        <v>3.04</v>
      </c>
      <c r="E344" s="20">
        <v>0.32</v>
      </c>
      <c r="F344" s="20">
        <v>19.68</v>
      </c>
      <c r="G344" s="20">
        <v>94</v>
      </c>
      <c r="H344" s="20">
        <v>4.4000000000000004E-2</v>
      </c>
      <c r="I344" s="20">
        <v>0</v>
      </c>
      <c r="J344" s="20">
        <v>0</v>
      </c>
      <c r="K344" s="20">
        <v>0.44</v>
      </c>
      <c r="L344" s="20">
        <v>8</v>
      </c>
      <c r="M344" s="20">
        <v>5.6</v>
      </c>
      <c r="N344" s="20">
        <v>26</v>
      </c>
      <c r="O344" s="20">
        <v>0.44</v>
      </c>
    </row>
    <row r="345" spans="1:15" ht="16.5" thickBot="1" x14ac:dyDescent="0.25">
      <c r="A345" s="175" t="s">
        <v>47</v>
      </c>
      <c r="B345" s="176"/>
      <c r="C345" s="148"/>
      <c r="D345" s="18">
        <f>SUM(D341:D344)</f>
        <v>10.14</v>
      </c>
      <c r="E345" s="18">
        <f>SUM(E341:E344)</f>
        <v>7.5200000000000005</v>
      </c>
      <c r="F345" s="35">
        <f>SUM(F341:F344)</f>
        <v>70.400000000000006</v>
      </c>
      <c r="G345" s="18">
        <f t="shared" ref="G345:N345" si="52">SUM(G341:G344)</f>
        <v>405.3</v>
      </c>
      <c r="H345" s="18">
        <f t="shared" si="52"/>
        <v>0.24800000000000003</v>
      </c>
      <c r="I345" s="18">
        <f t="shared" si="52"/>
        <v>8</v>
      </c>
      <c r="J345" s="18">
        <f t="shared" si="52"/>
        <v>0.4</v>
      </c>
      <c r="K345" s="18">
        <f t="shared" si="52"/>
        <v>1.34</v>
      </c>
      <c r="L345" s="18">
        <f t="shared" si="52"/>
        <v>159.4</v>
      </c>
      <c r="M345" s="18">
        <f t="shared" si="52"/>
        <v>66.599999999999994</v>
      </c>
      <c r="N345" s="89">
        <f t="shared" si="52"/>
        <v>234.4</v>
      </c>
      <c r="O345" s="89">
        <f>SUM(O341:O344)</f>
        <v>3.07</v>
      </c>
    </row>
    <row r="346" spans="1:15" ht="16.5" thickTop="1" x14ac:dyDescent="0.2">
      <c r="A346" s="177" t="s">
        <v>54</v>
      </c>
      <c r="B346" s="178"/>
      <c r="C346" s="79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63"/>
      <c r="O346" s="167"/>
    </row>
    <row r="347" spans="1:15" s="72" customFormat="1" x14ac:dyDescent="0.2">
      <c r="A347" s="3" t="s">
        <v>179</v>
      </c>
      <c r="B347" s="6" t="s">
        <v>181</v>
      </c>
      <c r="C347" s="78">
        <v>200</v>
      </c>
      <c r="D347" s="20">
        <v>5.8</v>
      </c>
      <c r="E347" s="20">
        <v>5</v>
      </c>
      <c r="F347" s="20">
        <v>8</v>
      </c>
      <c r="G347" s="20">
        <v>100</v>
      </c>
      <c r="H347" s="20">
        <v>0.08</v>
      </c>
      <c r="I347" s="20">
        <v>1.4</v>
      </c>
      <c r="J347" s="20">
        <v>0.04</v>
      </c>
      <c r="K347" s="20">
        <v>0</v>
      </c>
      <c r="L347" s="20">
        <v>240</v>
      </c>
      <c r="M347" s="20">
        <v>28</v>
      </c>
      <c r="N347" s="20">
        <v>180</v>
      </c>
      <c r="O347" s="21">
        <v>0.2</v>
      </c>
    </row>
    <row r="348" spans="1:15" s="107" customFormat="1" x14ac:dyDescent="0.25">
      <c r="A348" s="60" t="s">
        <v>226</v>
      </c>
      <c r="B348" s="60" t="s">
        <v>196</v>
      </c>
      <c r="C348" s="131">
        <v>40</v>
      </c>
      <c r="D348" s="102">
        <v>3.6</v>
      </c>
      <c r="E348" s="102">
        <v>3.44</v>
      </c>
      <c r="F348" s="102">
        <v>27.24</v>
      </c>
      <c r="G348" s="102">
        <v>154</v>
      </c>
      <c r="H348" s="102">
        <v>3.2000000000000001E-2</v>
      </c>
      <c r="I348" s="102">
        <v>0</v>
      </c>
      <c r="J348" s="102">
        <v>0</v>
      </c>
      <c r="K348" s="102">
        <v>0</v>
      </c>
      <c r="L348" s="102">
        <v>3.6</v>
      </c>
      <c r="M348" s="102">
        <v>3.6</v>
      </c>
      <c r="N348" s="102">
        <v>16.399999999999999</v>
      </c>
      <c r="O348" s="160">
        <v>0.24</v>
      </c>
    </row>
    <row r="349" spans="1:15" ht="16.5" thickBot="1" x14ac:dyDescent="0.25">
      <c r="A349" s="175" t="s">
        <v>55</v>
      </c>
      <c r="B349" s="176"/>
      <c r="C349" s="148"/>
      <c r="D349" s="18">
        <f t="shared" ref="D349:N349" si="53">SUM(D347:D348)</f>
        <v>9.4</v>
      </c>
      <c r="E349" s="18">
        <f t="shared" si="53"/>
        <v>8.44</v>
      </c>
      <c r="F349" s="35">
        <f t="shared" si="53"/>
        <v>35.239999999999995</v>
      </c>
      <c r="G349" s="18">
        <f t="shared" si="53"/>
        <v>254</v>
      </c>
      <c r="H349" s="18">
        <f t="shared" si="53"/>
        <v>0.112</v>
      </c>
      <c r="I349" s="18">
        <f t="shared" si="53"/>
        <v>1.4</v>
      </c>
      <c r="J349" s="18">
        <f t="shared" si="53"/>
        <v>0.04</v>
      </c>
      <c r="K349" s="18">
        <f t="shared" si="53"/>
        <v>0</v>
      </c>
      <c r="L349" s="18">
        <f t="shared" si="53"/>
        <v>243.6</v>
      </c>
      <c r="M349" s="18">
        <f t="shared" si="53"/>
        <v>31.6</v>
      </c>
      <c r="N349" s="89">
        <f t="shared" si="53"/>
        <v>196.4</v>
      </c>
      <c r="O349" s="89">
        <f>SUM(O345:O348)</f>
        <v>3.51</v>
      </c>
    </row>
    <row r="350" spans="1:15" ht="17.25" thickTop="1" thickBot="1" x14ac:dyDescent="0.25">
      <c r="A350" s="179" t="s">
        <v>35</v>
      </c>
      <c r="B350" s="180"/>
      <c r="C350" s="151"/>
      <c r="D350" s="16">
        <f>D332+D339+D345+D349</f>
        <v>58.839999999999996</v>
      </c>
      <c r="E350" s="16">
        <f t="shared" ref="E350:O350" si="54">E332+E339+E345+E349</f>
        <v>55.61</v>
      </c>
      <c r="F350" s="16">
        <f t="shared" si="54"/>
        <v>241.3</v>
      </c>
      <c r="G350" s="16">
        <f t="shared" si="54"/>
        <v>1732.87</v>
      </c>
      <c r="H350" s="16">
        <f t="shared" si="54"/>
        <v>1.2140000000000002</v>
      </c>
      <c r="I350" s="16">
        <f t="shared" si="54"/>
        <v>307</v>
      </c>
      <c r="J350" s="16">
        <f t="shared" si="54"/>
        <v>0.82000000000000006</v>
      </c>
      <c r="K350" s="16">
        <f t="shared" si="54"/>
        <v>2.4400000000000004</v>
      </c>
      <c r="L350" s="16">
        <f t="shared" si="54"/>
        <v>1016.8</v>
      </c>
      <c r="M350" s="16">
        <f t="shared" si="54"/>
        <v>370</v>
      </c>
      <c r="N350" s="16">
        <f t="shared" si="54"/>
        <v>1318.7</v>
      </c>
      <c r="O350" s="16">
        <f t="shared" si="54"/>
        <v>17.659999999999997</v>
      </c>
    </row>
    <row r="351" spans="1:15" ht="16.5" thickTop="1" x14ac:dyDescent="0.2">
      <c r="A351" s="5"/>
      <c r="B351" s="5"/>
      <c r="C351" s="152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</row>
    <row r="352" spans="1:15" x14ac:dyDescent="0.2">
      <c r="A352" s="5"/>
      <c r="B352" s="5"/>
      <c r="C352" s="152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" t="s">
        <v>40</v>
      </c>
    </row>
    <row r="353" spans="1:15" x14ac:dyDescent="0.25">
      <c r="A353" s="7" t="s">
        <v>36</v>
      </c>
      <c r="B353" s="5"/>
      <c r="C353" s="152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</row>
    <row r="354" spans="1:15" x14ac:dyDescent="0.2">
      <c r="A354" s="8"/>
      <c r="B354" s="5"/>
      <c r="C354" s="152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168"/>
    </row>
    <row r="355" spans="1:15" ht="16.5" customHeight="1" x14ac:dyDescent="0.2">
      <c r="A355" s="171" t="s">
        <v>2</v>
      </c>
      <c r="B355" s="171" t="s">
        <v>37</v>
      </c>
      <c r="C355" s="183" t="s">
        <v>3</v>
      </c>
      <c r="D355" s="171" t="s">
        <v>106</v>
      </c>
      <c r="E355" s="185"/>
      <c r="F355" s="185"/>
      <c r="G355" s="171" t="s">
        <v>4</v>
      </c>
      <c r="H355" s="171" t="s">
        <v>5</v>
      </c>
      <c r="I355" s="171"/>
      <c r="J355" s="171"/>
      <c r="K355" s="171"/>
      <c r="L355" s="171" t="s">
        <v>6</v>
      </c>
      <c r="M355" s="172"/>
      <c r="N355" s="172"/>
      <c r="O355" s="172"/>
    </row>
    <row r="356" spans="1:15" ht="17.25" customHeight="1" x14ac:dyDescent="0.2">
      <c r="A356" s="171"/>
      <c r="B356" s="171"/>
      <c r="C356" s="184"/>
      <c r="D356" s="81" t="s">
        <v>7</v>
      </c>
      <c r="E356" s="81" t="s">
        <v>8</v>
      </c>
      <c r="F356" s="81" t="s">
        <v>9</v>
      </c>
      <c r="G356" s="171"/>
      <c r="H356" s="81" t="s">
        <v>10</v>
      </c>
      <c r="I356" s="81" t="s">
        <v>11</v>
      </c>
      <c r="J356" s="81" t="s">
        <v>12</v>
      </c>
      <c r="K356" s="81" t="s">
        <v>13</v>
      </c>
      <c r="L356" s="81" t="s">
        <v>14</v>
      </c>
      <c r="M356" s="81" t="s">
        <v>39</v>
      </c>
      <c r="N356" s="81" t="s">
        <v>15</v>
      </c>
      <c r="O356" s="161" t="s">
        <v>16</v>
      </c>
    </row>
    <row r="357" spans="1:15" x14ac:dyDescent="0.2">
      <c r="A357" s="177" t="s">
        <v>17</v>
      </c>
      <c r="B357" s="178"/>
      <c r="C357" s="147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93"/>
      <c r="O357" s="99"/>
    </row>
    <row r="358" spans="1:15" x14ac:dyDescent="0.2">
      <c r="A358" s="3" t="s">
        <v>115</v>
      </c>
      <c r="B358" s="6" t="s">
        <v>116</v>
      </c>
      <c r="C358" s="78">
        <v>150</v>
      </c>
      <c r="D358" s="20">
        <v>10.6</v>
      </c>
      <c r="E358" s="20">
        <v>9.5</v>
      </c>
      <c r="F358" s="20">
        <v>34.299999999999997</v>
      </c>
      <c r="G358" s="20">
        <v>267</v>
      </c>
      <c r="H358" s="20">
        <v>0.1</v>
      </c>
      <c r="I358" s="20">
        <v>1.1000000000000001</v>
      </c>
      <c r="J358" s="20">
        <v>0.02</v>
      </c>
      <c r="K358" s="20">
        <v>1.7</v>
      </c>
      <c r="L358" s="20">
        <v>204.1</v>
      </c>
      <c r="M358" s="20">
        <v>17.7</v>
      </c>
      <c r="N358" s="61">
        <v>584.29999999999995</v>
      </c>
      <c r="O358" s="99">
        <v>1.1000000000000001</v>
      </c>
    </row>
    <row r="359" spans="1:15" x14ac:dyDescent="0.2">
      <c r="A359" s="3" t="s">
        <v>177</v>
      </c>
      <c r="B359" s="6" t="s">
        <v>178</v>
      </c>
      <c r="C359" s="78">
        <v>100</v>
      </c>
      <c r="D359" s="20">
        <v>0.8</v>
      </c>
      <c r="E359" s="20">
        <v>0.4</v>
      </c>
      <c r="F359" s="20">
        <v>8.1</v>
      </c>
      <c r="G359" s="20">
        <v>47</v>
      </c>
      <c r="H359" s="24">
        <v>0.02</v>
      </c>
      <c r="I359" s="24">
        <v>180</v>
      </c>
      <c r="J359" s="24">
        <v>0</v>
      </c>
      <c r="K359" s="24">
        <v>0.3</v>
      </c>
      <c r="L359" s="24">
        <v>40</v>
      </c>
      <c r="M359" s="24">
        <v>25</v>
      </c>
      <c r="N359" s="24">
        <v>34</v>
      </c>
      <c r="O359" s="25">
        <v>0.8</v>
      </c>
    </row>
    <row r="360" spans="1:15" ht="16.5" customHeight="1" x14ac:dyDescent="0.2">
      <c r="A360" s="6" t="s">
        <v>96</v>
      </c>
      <c r="B360" s="6" t="s">
        <v>50</v>
      </c>
      <c r="C360" s="78">
        <v>40</v>
      </c>
      <c r="D360" s="20">
        <v>3.04</v>
      </c>
      <c r="E360" s="20">
        <v>0.32</v>
      </c>
      <c r="F360" s="20">
        <v>19.68</v>
      </c>
      <c r="G360" s="20">
        <v>94</v>
      </c>
      <c r="H360" s="20">
        <v>4.4000000000000004E-2</v>
      </c>
      <c r="I360" s="20">
        <v>0</v>
      </c>
      <c r="J360" s="20">
        <v>0</v>
      </c>
      <c r="K360" s="20">
        <v>0.44</v>
      </c>
      <c r="L360" s="20">
        <v>8</v>
      </c>
      <c r="M360" s="20">
        <v>5.6</v>
      </c>
      <c r="N360" s="20">
        <v>26</v>
      </c>
      <c r="O360" s="20">
        <v>0.44</v>
      </c>
    </row>
    <row r="361" spans="1:15" x14ac:dyDescent="0.2">
      <c r="A361" s="76" t="s">
        <v>231</v>
      </c>
      <c r="B361" s="12" t="s">
        <v>183</v>
      </c>
      <c r="C361" s="153">
        <v>200</v>
      </c>
      <c r="D361" s="24">
        <v>0.4</v>
      </c>
      <c r="E361" s="24">
        <v>0</v>
      </c>
      <c r="F361" s="24">
        <v>5</v>
      </c>
      <c r="G361" s="24">
        <v>22</v>
      </c>
      <c r="H361" s="24">
        <v>0.14000000000000001</v>
      </c>
      <c r="I361" s="24">
        <v>20</v>
      </c>
      <c r="J361" s="24">
        <v>0</v>
      </c>
      <c r="K361" s="24">
        <v>0</v>
      </c>
      <c r="L361" s="24">
        <v>990</v>
      </c>
      <c r="M361" s="24">
        <v>880</v>
      </c>
      <c r="N361" s="62">
        <v>1648</v>
      </c>
      <c r="O361" s="160">
        <v>164</v>
      </c>
    </row>
    <row r="362" spans="1:15" ht="16.5" thickBot="1" x14ac:dyDescent="0.25">
      <c r="A362" s="173" t="s">
        <v>18</v>
      </c>
      <c r="B362" s="174"/>
      <c r="C362" s="148"/>
      <c r="D362" s="18">
        <f t="shared" ref="D362:O362" si="55">SUM(D358:D361)</f>
        <v>14.840000000000002</v>
      </c>
      <c r="E362" s="18">
        <f t="shared" si="55"/>
        <v>10.220000000000001</v>
      </c>
      <c r="F362" s="18">
        <f t="shared" si="55"/>
        <v>67.08</v>
      </c>
      <c r="G362" s="18">
        <f t="shared" si="55"/>
        <v>430</v>
      </c>
      <c r="H362" s="18">
        <f t="shared" si="55"/>
        <v>0.30400000000000005</v>
      </c>
      <c r="I362" s="18">
        <f t="shared" si="55"/>
        <v>201.1</v>
      </c>
      <c r="J362" s="18">
        <f t="shared" si="55"/>
        <v>0.02</v>
      </c>
      <c r="K362" s="18">
        <f t="shared" si="55"/>
        <v>2.44</v>
      </c>
      <c r="L362" s="18">
        <f t="shared" si="55"/>
        <v>1242.0999999999999</v>
      </c>
      <c r="M362" s="18">
        <f t="shared" si="55"/>
        <v>928.3</v>
      </c>
      <c r="N362" s="89">
        <f t="shared" si="55"/>
        <v>2292.3000000000002</v>
      </c>
      <c r="O362" s="89">
        <f t="shared" si="55"/>
        <v>166.34</v>
      </c>
    </row>
    <row r="363" spans="1:15" ht="16.5" thickTop="1" x14ac:dyDescent="0.2">
      <c r="A363" s="177" t="s">
        <v>19</v>
      </c>
      <c r="B363" s="178"/>
      <c r="C363" s="79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63"/>
      <c r="O363" s="166"/>
    </row>
    <row r="364" spans="1:15" x14ac:dyDescent="0.2">
      <c r="A364" s="134" t="s">
        <v>213</v>
      </c>
      <c r="B364" s="14" t="s">
        <v>101</v>
      </c>
      <c r="C364" s="79">
        <v>60</v>
      </c>
      <c r="D364" s="22">
        <v>0.42</v>
      </c>
      <c r="E364" s="22">
        <v>0.06</v>
      </c>
      <c r="F364" s="22">
        <v>1.1399999999999999</v>
      </c>
      <c r="G364" s="22">
        <v>7</v>
      </c>
      <c r="H364" s="22">
        <v>0.02</v>
      </c>
      <c r="I364" s="22">
        <v>4.2</v>
      </c>
      <c r="J364" s="22">
        <v>0</v>
      </c>
      <c r="K364" s="22">
        <v>0</v>
      </c>
      <c r="L364" s="22">
        <v>10.199999999999999</v>
      </c>
      <c r="M364" s="22">
        <v>8.4</v>
      </c>
      <c r="N364" s="22">
        <v>18</v>
      </c>
      <c r="O364" s="63">
        <v>0.3</v>
      </c>
    </row>
    <row r="365" spans="1:15" x14ac:dyDescent="0.2">
      <c r="A365" s="84" t="s">
        <v>211</v>
      </c>
      <c r="B365" s="6" t="s">
        <v>119</v>
      </c>
      <c r="C365" s="79">
        <v>250</v>
      </c>
      <c r="D365" s="22">
        <v>1.7</v>
      </c>
      <c r="E365" s="22">
        <v>4.2</v>
      </c>
      <c r="F365" s="22">
        <v>8.3000000000000007</v>
      </c>
      <c r="G365" s="24">
        <v>79</v>
      </c>
      <c r="H365" s="24">
        <v>0.2</v>
      </c>
      <c r="I365" s="24">
        <v>19.2</v>
      </c>
      <c r="J365" s="24">
        <v>0</v>
      </c>
      <c r="K365" s="24">
        <v>0</v>
      </c>
      <c r="L365" s="24">
        <v>80.400000000000006</v>
      </c>
      <c r="M365" s="24">
        <v>28.9</v>
      </c>
      <c r="N365" s="62">
        <v>51.6</v>
      </c>
      <c r="O365" s="99">
        <v>0.9</v>
      </c>
    </row>
    <row r="366" spans="1:15" x14ac:dyDescent="0.2">
      <c r="A366" s="83" t="s">
        <v>132</v>
      </c>
      <c r="B366" s="6" t="s">
        <v>133</v>
      </c>
      <c r="C366" s="79">
        <v>180</v>
      </c>
      <c r="D366" s="20">
        <v>3.8</v>
      </c>
      <c r="E366" s="20">
        <v>2.2999999999999998</v>
      </c>
      <c r="F366" s="20">
        <v>17.8</v>
      </c>
      <c r="G366" s="20">
        <v>107</v>
      </c>
      <c r="H366" s="20">
        <v>1</v>
      </c>
      <c r="I366" s="20">
        <v>17.399999999999999</v>
      </c>
      <c r="J366" s="20">
        <v>2</v>
      </c>
      <c r="K366" s="20">
        <v>1.3</v>
      </c>
      <c r="L366" s="20">
        <v>67.3</v>
      </c>
      <c r="M366" s="20">
        <v>39.1</v>
      </c>
      <c r="N366" s="61">
        <v>74.400000000000006</v>
      </c>
      <c r="O366" s="99">
        <v>2.6</v>
      </c>
    </row>
    <row r="367" spans="1:15" s="73" customFormat="1" x14ac:dyDescent="0.2">
      <c r="A367" s="84" t="s">
        <v>148</v>
      </c>
      <c r="B367" s="70" t="s">
        <v>149</v>
      </c>
      <c r="C367" s="82">
        <v>85</v>
      </c>
      <c r="D367" s="71">
        <v>13</v>
      </c>
      <c r="E367" s="71">
        <v>13</v>
      </c>
      <c r="F367" s="71">
        <v>4.8</v>
      </c>
      <c r="G367" s="71">
        <v>188</v>
      </c>
      <c r="H367" s="71">
        <v>0.03</v>
      </c>
      <c r="I367" s="71">
        <v>0.5</v>
      </c>
      <c r="J367" s="71">
        <v>0.03</v>
      </c>
      <c r="K367" s="71">
        <v>0</v>
      </c>
      <c r="L367" s="71">
        <v>22.4</v>
      </c>
      <c r="M367" s="71">
        <v>23.9</v>
      </c>
      <c r="N367" s="75">
        <v>158.9</v>
      </c>
      <c r="O367" s="162">
        <v>1.4</v>
      </c>
    </row>
    <row r="368" spans="1:15" ht="16.5" customHeight="1" x14ac:dyDescent="0.2">
      <c r="A368" s="86" t="s">
        <v>96</v>
      </c>
      <c r="B368" s="6" t="s">
        <v>50</v>
      </c>
      <c r="C368" s="78">
        <v>40</v>
      </c>
      <c r="D368" s="20">
        <v>3.04</v>
      </c>
      <c r="E368" s="20">
        <v>0.32</v>
      </c>
      <c r="F368" s="20">
        <v>19.68</v>
      </c>
      <c r="G368" s="20">
        <v>94</v>
      </c>
      <c r="H368" s="20">
        <v>4.4000000000000004E-2</v>
      </c>
      <c r="I368" s="20">
        <v>0</v>
      </c>
      <c r="J368" s="20">
        <v>0</v>
      </c>
      <c r="K368" s="20">
        <v>0.44</v>
      </c>
      <c r="L368" s="20">
        <v>8</v>
      </c>
      <c r="M368" s="20">
        <v>5.6</v>
      </c>
      <c r="N368" s="20">
        <v>26</v>
      </c>
      <c r="O368" s="20">
        <v>0.44</v>
      </c>
    </row>
    <row r="369" spans="1:16" x14ac:dyDescent="0.2">
      <c r="A369" s="83" t="s">
        <v>165</v>
      </c>
      <c r="B369" s="6" t="s">
        <v>167</v>
      </c>
      <c r="C369" s="78">
        <v>200</v>
      </c>
      <c r="D369" s="20">
        <v>2</v>
      </c>
      <c r="E369" s="20">
        <v>0.2</v>
      </c>
      <c r="F369" s="20">
        <v>5.8</v>
      </c>
      <c r="G369" s="20">
        <v>36</v>
      </c>
      <c r="H369" s="20">
        <v>0</v>
      </c>
      <c r="I369" s="20">
        <v>59.2</v>
      </c>
      <c r="J369" s="20">
        <v>0</v>
      </c>
      <c r="K369" s="20">
        <v>0</v>
      </c>
      <c r="L369" s="20">
        <v>16</v>
      </c>
      <c r="M369" s="20">
        <v>0</v>
      </c>
      <c r="N369" s="20">
        <v>0</v>
      </c>
      <c r="O369" s="103">
        <v>0.3</v>
      </c>
    </row>
    <row r="370" spans="1:16" ht="16.5" thickBot="1" x14ac:dyDescent="0.25">
      <c r="A370" s="173" t="s">
        <v>20</v>
      </c>
      <c r="B370" s="174"/>
      <c r="C370" s="148"/>
      <c r="D370" s="18">
        <f t="shared" ref="D370:N370" si="56">SUM(D364:D369)</f>
        <v>23.96</v>
      </c>
      <c r="E370" s="18">
        <f t="shared" si="56"/>
        <v>20.079999999999998</v>
      </c>
      <c r="F370" s="18">
        <f t="shared" si="56"/>
        <v>57.519999999999996</v>
      </c>
      <c r="G370" s="18">
        <f t="shared" si="56"/>
        <v>511</v>
      </c>
      <c r="H370" s="18">
        <f t="shared" si="56"/>
        <v>1.294</v>
      </c>
      <c r="I370" s="18">
        <f t="shared" si="56"/>
        <v>100.5</v>
      </c>
      <c r="J370" s="18">
        <f t="shared" si="56"/>
        <v>2.0299999999999998</v>
      </c>
      <c r="K370" s="18">
        <f t="shared" si="56"/>
        <v>1.74</v>
      </c>
      <c r="L370" s="18">
        <f t="shared" si="56"/>
        <v>204.3</v>
      </c>
      <c r="M370" s="18">
        <f t="shared" si="56"/>
        <v>105.9</v>
      </c>
      <c r="N370" s="89">
        <f t="shared" si="56"/>
        <v>328.9</v>
      </c>
      <c r="O370" s="89">
        <f>SUM(O364:O369)</f>
        <v>5.9399999999999995</v>
      </c>
    </row>
    <row r="371" spans="1:16" ht="16.5" thickTop="1" x14ac:dyDescent="0.2">
      <c r="A371" s="181" t="s">
        <v>46</v>
      </c>
      <c r="B371" s="182"/>
      <c r="C371" s="150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90"/>
      <c r="O371" s="166"/>
    </row>
    <row r="372" spans="1:16" x14ac:dyDescent="0.2">
      <c r="A372" s="83" t="s">
        <v>154</v>
      </c>
      <c r="B372" s="6" t="s">
        <v>155</v>
      </c>
      <c r="C372" s="78">
        <v>75</v>
      </c>
      <c r="D372" s="20">
        <v>12.1</v>
      </c>
      <c r="E372" s="20">
        <v>3</v>
      </c>
      <c r="F372" s="20">
        <v>5.9</v>
      </c>
      <c r="G372" s="20">
        <v>100</v>
      </c>
      <c r="H372" s="24">
        <v>1.6</v>
      </c>
      <c r="I372" s="24">
        <v>0.6</v>
      </c>
      <c r="J372" s="24">
        <v>26.2</v>
      </c>
      <c r="K372" s="24">
        <v>0.1</v>
      </c>
      <c r="L372" s="24">
        <v>128.30000000000001</v>
      </c>
      <c r="M372" s="24">
        <v>29</v>
      </c>
      <c r="N372" s="62">
        <v>213</v>
      </c>
      <c r="O372" s="117">
        <v>0.03</v>
      </c>
    </row>
    <row r="373" spans="1:16" x14ac:dyDescent="0.25">
      <c r="A373" s="60" t="s">
        <v>230</v>
      </c>
      <c r="B373" s="60" t="s">
        <v>191</v>
      </c>
      <c r="C373" s="154">
        <v>20</v>
      </c>
      <c r="D373" s="120">
        <v>0.9</v>
      </c>
      <c r="E373" s="120">
        <v>0</v>
      </c>
      <c r="F373" s="120">
        <v>11.2</v>
      </c>
      <c r="G373" s="120">
        <v>48</v>
      </c>
      <c r="H373" s="102">
        <v>4.0000000000000001E-3</v>
      </c>
      <c r="I373" s="102">
        <v>6</v>
      </c>
      <c r="J373" s="102">
        <v>0</v>
      </c>
      <c r="K373" s="102">
        <v>0</v>
      </c>
      <c r="L373" s="102">
        <v>3.4</v>
      </c>
      <c r="M373" s="102">
        <v>1.3</v>
      </c>
      <c r="N373" s="102">
        <v>2.2999999999999998</v>
      </c>
      <c r="O373" s="160">
        <v>0.03</v>
      </c>
    </row>
    <row r="374" spans="1:16" x14ac:dyDescent="0.25">
      <c r="A374" s="69" t="s">
        <v>238</v>
      </c>
      <c r="B374" s="6" t="s">
        <v>198</v>
      </c>
      <c r="C374" s="79">
        <v>200</v>
      </c>
      <c r="D374" s="20">
        <v>0.4</v>
      </c>
      <c r="E374" s="20">
        <v>0.1</v>
      </c>
      <c r="F374" s="20">
        <v>14.9</v>
      </c>
      <c r="G374" s="24">
        <v>62</v>
      </c>
      <c r="H374" s="24">
        <v>0</v>
      </c>
      <c r="I374" s="24">
        <v>2.9</v>
      </c>
      <c r="J374" s="24">
        <v>0</v>
      </c>
      <c r="K374" s="24">
        <v>0</v>
      </c>
      <c r="L374" s="24">
        <v>7.5</v>
      </c>
      <c r="M374" s="20">
        <v>4.8</v>
      </c>
      <c r="N374" s="105">
        <v>11</v>
      </c>
      <c r="O374" s="32">
        <v>0.95</v>
      </c>
      <c r="P374" s="32"/>
    </row>
    <row r="375" spans="1:16" x14ac:dyDescent="0.2">
      <c r="A375" s="3" t="s">
        <v>48</v>
      </c>
      <c r="B375" s="6" t="s">
        <v>188</v>
      </c>
      <c r="C375" s="78">
        <v>150</v>
      </c>
      <c r="D375" s="20">
        <v>0.6</v>
      </c>
      <c r="E375" s="20">
        <v>0.6</v>
      </c>
      <c r="F375" s="20">
        <v>14.7</v>
      </c>
      <c r="G375" s="20">
        <v>70.5</v>
      </c>
      <c r="H375" s="20">
        <v>4.4999999999999998E-2</v>
      </c>
      <c r="I375" s="20">
        <v>15</v>
      </c>
      <c r="J375" s="20">
        <v>0</v>
      </c>
      <c r="K375" s="20">
        <v>0.3</v>
      </c>
      <c r="L375" s="20">
        <v>24</v>
      </c>
      <c r="M375" s="20">
        <v>13.5</v>
      </c>
      <c r="N375" s="20">
        <v>16.5</v>
      </c>
      <c r="O375" s="21">
        <v>3.3</v>
      </c>
    </row>
    <row r="376" spans="1:16" x14ac:dyDescent="0.2">
      <c r="A376" s="6" t="s">
        <v>96</v>
      </c>
      <c r="B376" s="6" t="s">
        <v>50</v>
      </c>
      <c r="C376" s="78">
        <v>50</v>
      </c>
      <c r="D376" s="20">
        <v>3.8</v>
      </c>
      <c r="E376" s="20">
        <v>0.4</v>
      </c>
      <c r="F376" s="20">
        <v>24.6</v>
      </c>
      <c r="G376" s="20">
        <v>117.5</v>
      </c>
      <c r="H376" s="20">
        <v>5.5E-2</v>
      </c>
      <c r="I376" s="20">
        <v>0</v>
      </c>
      <c r="J376" s="20">
        <v>0</v>
      </c>
      <c r="K376" s="20">
        <v>0.55000000000000004</v>
      </c>
      <c r="L376" s="20">
        <v>10</v>
      </c>
      <c r="M376" s="20">
        <v>7</v>
      </c>
      <c r="N376" s="20">
        <v>32.5</v>
      </c>
      <c r="O376" s="20">
        <v>0.55000000000000004</v>
      </c>
    </row>
    <row r="377" spans="1:16" ht="16.5" thickBot="1" x14ac:dyDescent="0.25">
      <c r="A377" s="175" t="s">
        <v>47</v>
      </c>
      <c r="B377" s="176"/>
      <c r="C377" s="148"/>
      <c r="D377" s="18">
        <f t="shared" ref="D377:O377" si="57">SUM(D372:D376)</f>
        <v>17.8</v>
      </c>
      <c r="E377" s="18">
        <f t="shared" si="57"/>
        <v>4.1000000000000005</v>
      </c>
      <c r="F377" s="18">
        <f t="shared" si="57"/>
        <v>71.300000000000011</v>
      </c>
      <c r="G377" s="18">
        <f t="shared" si="57"/>
        <v>398</v>
      </c>
      <c r="H377" s="18">
        <f t="shared" si="57"/>
        <v>1.704</v>
      </c>
      <c r="I377" s="18">
        <f t="shared" si="57"/>
        <v>24.5</v>
      </c>
      <c r="J377" s="18">
        <f t="shared" si="57"/>
        <v>26.2</v>
      </c>
      <c r="K377" s="18">
        <f t="shared" si="57"/>
        <v>0.95000000000000007</v>
      </c>
      <c r="L377" s="18">
        <f t="shared" si="57"/>
        <v>173.20000000000002</v>
      </c>
      <c r="M377" s="18">
        <f t="shared" si="57"/>
        <v>55.6</v>
      </c>
      <c r="N377" s="18">
        <f t="shared" si="57"/>
        <v>275.3</v>
      </c>
      <c r="O377" s="18">
        <f t="shared" si="57"/>
        <v>4.8599999999999994</v>
      </c>
    </row>
    <row r="378" spans="1:16" ht="16.5" thickTop="1" x14ac:dyDescent="0.2">
      <c r="A378" s="177" t="s">
        <v>54</v>
      </c>
      <c r="B378" s="178"/>
      <c r="C378" s="79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63"/>
      <c r="O378" s="167"/>
    </row>
    <row r="379" spans="1:16" ht="16.5" customHeight="1" x14ac:dyDescent="0.2">
      <c r="A379" s="11" t="s">
        <v>179</v>
      </c>
      <c r="B379" s="13" t="s">
        <v>182</v>
      </c>
      <c r="C379" s="78">
        <v>200</v>
      </c>
      <c r="D379" s="20">
        <v>5.8</v>
      </c>
      <c r="E379" s="20">
        <v>5</v>
      </c>
      <c r="F379" s="20">
        <v>8</v>
      </c>
      <c r="G379" s="20">
        <v>100</v>
      </c>
      <c r="H379" s="20">
        <v>0.08</v>
      </c>
      <c r="I379" s="20">
        <v>11.4</v>
      </c>
      <c r="J379" s="20">
        <v>0.04</v>
      </c>
      <c r="K379" s="20">
        <v>0</v>
      </c>
      <c r="L379" s="20">
        <v>240</v>
      </c>
      <c r="M379" s="20">
        <v>28</v>
      </c>
      <c r="N379" s="20">
        <v>180</v>
      </c>
      <c r="O379" s="61">
        <v>0.2</v>
      </c>
    </row>
    <row r="380" spans="1:16" x14ac:dyDescent="0.25">
      <c r="A380" s="60" t="s">
        <v>228</v>
      </c>
      <c r="B380" s="60" t="s">
        <v>187</v>
      </c>
      <c r="C380" s="155">
        <v>40</v>
      </c>
      <c r="D380" s="106">
        <v>2</v>
      </c>
      <c r="E380" s="106">
        <v>6.8</v>
      </c>
      <c r="F380" s="106">
        <v>28.4</v>
      </c>
      <c r="G380" s="106">
        <v>182.4</v>
      </c>
      <c r="H380" s="106">
        <v>3.2000000000000001E-2</v>
      </c>
      <c r="I380" s="106">
        <v>0</v>
      </c>
      <c r="J380" s="106">
        <v>0</v>
      </c>
      <c r="K380" s="106">
        <v>0</v>
      </c>
      <c r="L380" s="106">
        <v>4.8</v>
      </c>
      <c r="M380" s="106">
        <v>6.6</v>
      </c>
      <c r="N380" s="106">
        <v>19.2</v>
      </c>
      <c r="O380" s="160">
        <v>0.34</v>
      </c>
    </row>
    <row r="381" spans="1:16" ht="16.5" thickBot="1" x14ac:dyDescent="0.25">
      <c r="A381" s="175" t="s">
        <v>55</v>
      </c>
      <c r="B381" s="176"/>
      <c r="C381" s="148"/>
      <c r="D381" s="18">
        <f t="shared" ref="D381:N381" si="58">SUM(D379:D380)</f>
        <v>7.8</v>
      </c>
      <c r="E381" s="18">
        <f t="shared" si="58"/>
        <v>11.8</v>
      </c>
      <c r="F381" s="35">
        <f t="shared" si="58"/>
        <v>36.4</v>
      </c>
      <c r="G381" s="18">
        <f t="shared" si="58"/>
        <v>282.39999999999998</v>
      </c>
      <c r="H381" s="18">
        <f t="shared" si="58"/>
        <v>0.112</v>
      </c>
      <c r="I381" s="18">
        <f t="shared" si="58"/>
        <v>11.4</v>
      </c>
      <c r="J381" s="18">
        <f t="shared" si="58"/>
        <v>0.04</v>
      </c>
      <c r="K381" s="18">
        <f t="shared" si="58"/>
        <v>0</v>
      </c>
      <c r="L381" s="18">
        <f t="shared" si="58"/>
        <v>244.8</v>
      </c>
      <c r="M381" s="18">
        <f t="shared" si="58"/>
        <v>34.6</v>
      </c>
      <c r="N381" s="89">
        <f t="shared" si="58"/>
        <v>199.2</v>
      </c>
      <c r="O381" s="89">
        <f>SUM(O377:O380)</f>
        <v>5.3999999999999995</v>
      </c>
    </row>
    <row r="382" spans="1:16" ht="17.25" thickTop="1" thickBot="1" x14ac:dyDescent="0.25">
      <c r="A382" s="179" t="s">
        <v>45</v>
      </c>
      <c r="B382" s="180"/>
      <c r="C382" s="151"/>
      <c r="D382" s="16">
        <f t="shared" ref="D382:O382" si="59">D362+D370+D377+D381</f>
        <v>64.400000000000006</v>
      </c>
      <c r="E382" s="16">
        <f t="shared" si="59"/>
        <v>46.2</v>
      </c>
      <c r="F382" s="16">
        <f t="shared" si="59"/>
        <v>232.3</v>
      </c>
      <c r="G382" s="16">
        <f t="shared" si="59"/>
        <v>1621.4</v>
      </c>
      <c r="H382" s="16">
        <f t="shared" si="59"/>
        <v>3.4140000000000001</v>
      </c>
      <c r="I382" s="16">
        <f t="shared" si="59"/>
        <v>337.5</v>
      </c>
      <c r="J382" s="16">
        <f t="shared" si="59"/>
        <v>28.29</v>
      </c>
      <c r="K382" s="16">
        <f t="shared" si="59"/>
        <v>5.13</v>
      </c>
      <c r="L382" s="16">
        <f t="shared" si="59"/>
        <v>1864.3999999999999</v>
      </c>
      <c r="M382" s="16">
        <f t="shared" si="59"/>
        <v>1124.3999999999999</v>
      </c>
      <c r="N382" s="17">
        <f t="shared" si="59"/>
        <v>3095.7000000000003</v>
      </c>
      <c r="O382" s="17">
        <f t="shared" si="59"/>
        <v>182.54</v>
      </c>
    </row>
    <row r="383" spans="1:16" ht="16.5" thickTop="1" x14ac:dyDescent="0.2">
      <c r="A383" s="66"/>
      <c r="B383" s="66"/>
      <c r="C383" s="15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</row>
  </sheetData>
  <mergeCells count="192">
    <mergeCell ref="G355:G356"/>
    <mergeCell ref="H355:K355"/>
    <mergeCell ref="A300:B300"/>
    <mergeCell ref="A308:B308"/>
    <mergeCell ref="A315:B315"/>
    <mergeCell ref="A291:A292"/>
    <mergeCell ref="B291:B292"/>
    <mergeCell ref="A339:B339"/>
    <mergeCell ref="A340:B340"/>
    <mergeCell ref="A345:B345"/>
    <mergeCell ref="A346:B346"/>
    <mergeCell ref="A349:B349"/>
    <mergeCell ref="A350:B350"/>
    <mergeCell ref="C355:C356"/>
    <mergeCell ref="D355:F355"/>
    <mergeCell ref="A190:B190"/>
    <mergeCell ref="A185:B185"/>
    <mergeCell ref="A186:B186"/>
    <mergeCell ref="A267:B267"/>
    <mergeCell ref="A197:B197"/>
    <mergeCell ref="A195:A196"/>
    <mergeCell ref="B195:B196"/>
    <mergeCell ref="A260:B260"/>
    <mergeCell ref="A266:B266"/>
    <mergeCell ref="A217:B217"/>
    <mergeCell ref="A249:B249"/>
    <mergeCell ref="A258:A259"/>
    <mergeCell ref="B258:B259"/>
    <mergeCell ref="A235:B235"/>
    <mergeCell ref="A221:B221"/>
    <mergeCell ref="A226:A227"/>
    <mergeCell ref="B226:B227"/>
    <mergeCell ref="A228:B228"/>
    <mergeCell ref="A252:B252"/>
    <mergeCell ref="A108:B108"/>
    <mergeCell ref="C132:C133"/>
    <mergeCell ref="D132:F132"/>
    <mergeCell ref="G132:G133"/>
    <mergeCell ref="H132:K132"/>
    <mergeCell ref="A180:B180"/>
    <mergeCell ref="A171:B171"/>
    <mergeCell ref="A179:B179"/>
    <mergeCell ref="A189:B189"/>
    <mergeCell ref="A165:B165"/>
    <mergeCell ref="B132:B133"/>
    <mergeCell ref="A147:B147"/>
    <mergeCell ref="A154:B154"/>
    <mergeCell ref="A163:A164"/>
    <mergeCell ref="B163:B164"/>
    <mergeCell ref="A158:B158"/>
    <mergeCell ref="A134:B134"/>
    <mergeCell ref="A139:B139"/>
    <mergeCell ref="A25:B25"/>
    <mergeCell ref="A12:B12"/>
    <mergeCell ref="A13:B13"/>
    <mergeCell ref="A19:B19"/>
    <mergeCell ref="A26:B26"/>
    <mergeCell ref="A102:B102"/>
    <mergeCell ref="A35:A36"/>
    <mergeCell ref="A70:B70"/>
    <mergeCell ref="A75:B75"/>
    <mergeCell ref="A94:B94"/>
    <mergeCell ref="B35:B36"/>
    <mergeCell ref="A76:B76"/>
    <mergeCell ref="A37:B37"/>
    <mergeCell ref="A43:B43"/>
    <mergeCell ref="A44:B44"/>
    <mergeCell ref="A68:A69"/>
    <mergeCell ref="B68:B69"/>
    <mergeCell ref="A100:A101"/>
    <mergeCell ref="B100:B101"/>
    <mergeCell ref="A62:B62"/>
    <mergeCell ref="A63:B63"/>
    <mergeCell ref="A6:B6"/>
    <mergeCell ref="B4:B5"/>
    <mergeCell ref="A4:A5"/>
    <mergeCell ref="A333:B333"/>
    <mergeCell ref="A212:B212"/>
    <mergeCell ref="A51:B51"/>
    <mergeCell ref="A83:B83"/>
    <mergeCell ref="A84:B84"/>
    <mergeCell ref="A90:B90"/>
    <mergeCell ref="A91:B91"/>
    <mergeCell ref="A95:B95"/>
    <mergeCell ref="A109:B109"/>
    <mergeCell ref="A204:B204"/>
    <mergeCell ref="A211:B211"/>
    <mergeCell ref="A52:B52"/>
    <mergeCell ref="A58:B58"/>
    <mergeCell ref="A59:B59"/>
    <mergeCell ref="A242:B242"/>
    <mergeCell ref="A243:B243"/>
    <mergeCell ref="A248:B248"/>
    <mergeCell ref="A253:B253"/>
    <mergeCell ref="A29:B29"/>
    <mergeCell ref="A30:B30"/>
    <mergeCell ref="A20:B20"/>
    <mergeCell ref="A275:B275"/>
    <mergeCell ref="A293:B293"/>
    <mergeCell ref="A282:B282"/>
    <mergeCell ref="A286:B286"/>
    <mergeCell ref="A381:B381"/>
    <mergeCell ref="A382:B382"/>
    <mergeCell ref="A377:B377"/>
    <mergeCell ref="A362:B362"/>
    <mergeCell ref="A363:B363"/>
    <mergeCell ref="A370:B370"/>
    <mergeCell ref="A371:B371"/>
    <mergeCell ref="A378:B378"/>
    <mergeCell ref="A326:B326"/>
    <mergeCell ref="A307:B307"/>
    <mergeCell ref="A319:B319"/>
    <mergeCell ref="A287:B287"/>
    <mergeCell ref="A324:A325"/>
    <mergeCell ref="B324:B325"/>
    <mergeCell ref="A357:B357"/>
    <mergeCell ref="A355:A356"/>
    <mergeCell ref="B355:B356"/>
    <mergeCell ref="C4:C5"/>
    <mergeCell ref="D4:F4"/>
    <mergeCell ref="G4:G5"/>
    <mergeCell ref="H4:K4"/>
    <mergeCell ref="L4:O4"/>
    <mergeCell ref="C35:C36"/>
    <mergeCell ref="D35:F35"/>
    <mergeCell ref="G35:G36"/>
    <mergeCell ref="H35:K35"/>
    <mergeCell ref="L35:O35"/>
    <mergeCell ref="C226:C227"/>
    <mergeCell ref="D226:F226"/>
    <mergeCell ref="G226:G227"/>
    <mergeCell ref="H226:K226"/>
    <mergeCell ref="C258:C259"/>
    <mergeCell ref="D258:F258"/>
    <mergeCell ref="G258:G259"/>
    <mergeCell ref="H258:K258"/>
    <mergeCell ref="C163:C164"/>
    <mergeCell ref="D163:F163"/>
    <mergeCell ref="G163:G164"/>
    <mergeCell ref="H163:K163"/>
    <mergeCell ref="C195:C196"/>
    <mergeCell ref="D195:F195"/>
    <mergeCell ref="G195:G196"/>
    <mergeCell ref="H195:K195"/>
    <mergeCell ref="L68:O68"/>
    <mergeCell ref="L100:O100"/>
    <mergeCell ref="L132:O132"/>
    <mergeCell ref="A140:B140"/>
    <mergeCell ref="A148:B148"/>
    <mergeCell ref="A155:B155"/>
    <mergeCell ref="A159:B159"/>
    <mergeCell ref="L163:O163"/>
    <mergeCell ref="A170:B170"/>
    <mergeCell ref="C68:C69"/>
    <mergeCell ref="D68:F68"/>
    <mergeCell ref="G68:G69"/>
    <mergeCell ref="H68:K68"/>
    <mergeCell ref="C100:C101"/>
    <mergeCell ref="D100:F100"/>
    <mergeCell ref="G100:G101"/>
    <mergeCell ref="H100:K100"/>
    <mergeCell ref="A116:B116"/>
    <mergeCell ref="A117:B117"/>
    <mergeCell ref="A122:B122"/>
    <mergeCell ref="A126:B126"/>
    <mergeCell ref="A127:B127"/>
    <mergeCell ref="A132:A133"/>
    <mergeCell ref="A123:B123"/>
    <mergeCell ref="L291:O291"/>
    <mergeCell ref="A299:B299"/>
    <mergeCell ref="A314:B314"/>
    <mergeCell ref="A318:B318"/>
    <mergeCell ref="L324:O324"/>
    <mergeCell ref="A332:B332"/>
    <mergeCell ref="L355:O355"/>
    <mergeCell ref="L195:O195"/>
    <mergeCell ref="A203:B203"/>
    <mergeCell ref="A218:B218"/>
    <mergeCell ref="A222:B222"/>
    <mergeCell ref="L226:O226"/>
    <mergeCell ref="A234:B234"/>
    <mergeCell ref="L258:O258"/>
    <mergeCell ref="A276:B276"/>
    <mergeCell ref="A283:B283"/>
    <mergeCell ref="C291:C292"/>
    <mergeCell ref="D291:F291"/>
    <mergeCell ref="G291:G292"/>
    <mergeCell ref="H291:K291"/>
    <mergeCell ref="C324:C325"/>
    <mergeCell ref="D324:F324"/>
    <mergeCell ref="G324:G325"/>
    <mergeCell ref="H324:K324"/>
  </mergeCells>
  <phoneticPr fontId="0" type="noConversion"/>
  <printOptions horizontalCentered="1"/>
  <pageMargins left="0.31496062992125984" right="0.19685039370078741" top="0.27559055118110237" bottom="0.15748031496062992" header="0.23622047244094491" footer="0.19685039370078741"/>
  <pageSetup paperSize="9" scale="65" firstPageNumber="2" fitToHeight="6" orientation="landscape" useFirstPageNumber="1" r:id="rId1"/>
  <headerFooter>
    <oddFooter>&amp;R&amp;P</oddFooter>
  </headerFooter>
  <rowBreaks count="11" manualBreakCount="11">
    <brk id="31" max="15" man="1"/>
    <brk id="64" max="15" man="1"/>
    <brk id="96" max="15" man="1"/>
    <brk id="128" max="15" man="1"/>
    <brk id="159" max="15" man="1"/>
    <brk id="191" max="15" man="1"/>
    <brk id="222" max="15" man="1"/>
    <brk id="254" max="15" man="1"/>
    <brk id="287" max="15" man="1"/>
    <brk id="320" max="15" man="1"/>
    <brk id="35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5"/>
  <sheetViews>
    <sheetView tabSelected="1" view="pageBreakPreview" zoomScale="70" zoomScaleNormal="70" zoomScaleSheetLayoutView="70" zoomScalePageLayoutView="40" workbookViewId="0">
      <selection activeCell="B9" sqref="B9"/>
    </sheetView>
  </sheetViews>
  <sheetFormatPr defaultRowHeight="15.75" x14ac:dyDescent="0.2"/>
  <cols>
    <col min="1" max="1" width="18.5703125" bestFit="1" customWidth="1"/>
    <col min="2" max="2" width="52.85546875" customWidth="1"/>
    <col min="3" max="3" width="18.5703125" bestFit="1" customWidth="1"/>
    <col min="4" max="4" width="9.5703125" customWidth="1"/>
    <col min="5" max="5" width="9.28515625" customWidth="1"/>
    <col min="6" max="6" width="12.140625" bestFit="1" customWidth="1"/>
    <col min="7" max="7" width="30" customWidth="1"/>
    <col min="8" max="8" width="8" customWidth="1"/>
    <col min="9" max="9" width="9.28515625" customWidth="1"/>
    <col min="10" max="10" width="8.140625" customWidth="1"/>
    <col min="11" max="11" width="8.28515625" customWidth="1"/>
    <col min="12" max="13" width="9.28515625" bestFit="1" customWidth="1"/>
    <col min="14" max="14" width="9.28515625" customWidth="1"/>
    <col min="15" max="15" width="8.140625" style="163" bestFit="1" customWidth="1"/>
  </cols>
  <sheetData>
    <row r="1" spans="1:16" x14ac:dyDescent="0.2">
      <c r="N1" s="68" t="s">
        <v>98</v>
      </c>
    </row>
    <row r="2" spans="1:16" x14ac:dyDescent="0.25">
      <c r="A2" s="7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x14ac:dyDescent="0.2">
      <c r="A3" s="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ht="16.5" customHeight="1" x14ac:dyDescent="0.2">
      <c r="A4" s="171" t="s">
        <v>2</v>
      </c>
      <c r="B4" s="171" t="s">
        <v>37</v>
      </c>
      <c r="C4" s="171" t="s">
        <v>3</v>
      </c>
      <c r="D4" s="171" t="s">
        <v>106</v>
      </c>
      <c r="E4" s="185"/>
      <c r="F4" s="185"/>
      <c r="G4" s="171" t="s">
        <v>4</v>
      </c>
      <c r="H4" s="171" t="s">
        <v>5</v>
      </c>
      <c r="I4" s="171"/>
      <c r="J4" s="171"/>
      <c r="K4" s="171"/>
      <c r="L4" s="171" t="s">
        <v>6</v>
      </c>
      <c r="M4" s="172"/>
      <c r="N4" s="172"/>
      <c r="O4" s="172"/>
    </row>
    <row r="5" spans="1:16" x14ac:dyDescent="0.2">
      <c r="A5" s="171"/>
      <c r="B5" s="171"/>
      <c r="C5" s="171"/>
      <c r="D5" s="113" t="s">
        <v>7</v>
      </c>
      <c r="E5" s="113" t="s">
        <v>8</v>
      </c>
      <c r="F5" s="113" t="s">
        <v>9</v>
      </c>
      <c r="G5" s="171"/>
      <c r="H5" s="113" t="s">
        <v>10</v>
      </c>
      <c r="I5" s="113" t="s">
        <v>11</v>
      </c>
      <c r="J5" s="113" t="s">
        <v>12</v>
      </c>
      <c r="K5" s="113" t="s">
        <v>13</v>
      </c>
      <c r="L5" s="113" t="s">
        <v>14</v>
      </c>
      <c r="M5" s="113" t="s">
        <v>39</v>
      </c>
      <c r="N5" s="113" t="s">
        <v>15</v>
      </c>
      <c r="O5" s="161" t="s">
        <v>16</v>
      </c>
    </row>
    <row r="6" spans="1:16" x14ac:dyDescent="0.2">
      <c r="A6" s="177" t="s">
        <v>17</v>
      </c>
      <c r="B6" s="17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6" ht="31.5" x14ac:dyDescent="0.2">
      <c r="A7" s="134" t="s">
        <v>202</v>
      </c>
      <c r="B7" s="14" t="s">
        <v>105</v>
      </c>
      <c r="C7" s="115">
        <v>70</v>
      </c>
      <c r="D7" s="20">
        <v>2</v>
      </c>
      <c r="E7" s="20">
        <v>6.1</v>
      </c>
      <c r="F7" s="20">
        <v>4.2</v>
      </c>
      <c r="G7" s="20">
        <v>57</v>
      </c>
      <c r="H7" s="20">
        <v>0.7</v>
      </c>
      <c r="I7" s="20">
        <v>77</v>
      </c>
      <c r="J7" s="20">
        <v>0</v>
      </c>
      <c r="K7" s="20">
        <v>0</v>
      </c>
      <c r="L7" s="20">
        <v>150.19999999999999</v>
      </c>
      <c r="M7" s="20">
        <v>145.6</v>
      </c>
      <c r="N7" s="20">
        <v>419.6</v>
      </c>
      <c r="O7" s="20">
        <v>4.8</v>
      </c>
    </row>
    <row r="8" spans="1:16" x14ac:dyDescent="0.2">
      <c r="A8" s="83" t="s">
        <v>108</v>
      </c>
      <c r="B8" s="6" t="s">
        <v>107</v>
      </c>
      <c r="C8" s="78">
        <v>70</v>
      </c>
      <c r="D8" s="20">
        <v>7.4</v>
      </c>
      <c r="E8" s="20">
        <v>8.5</v>
      </c>
      <c r="F8" s="20">
        <v>1.5</v>
      </c>
      <c r="G8" s="20">
        <v>112</v>
      </c>
      <c r="H8" s="20">
        <v>0.05</v>
      </c>
      <c r="I8" s="20">
        <v>0.4</v>
      </c>
      <c r="J8" s="20">
        <v>1.3</v>
      </c>
      <c r="K8" s="20">
        <v>0.1</v>
      </c>
      <c r="L8" s="20">
        <v>58</v>
      </c>
      <c r="M8" s="20">
        <v>9.6</v>
      </c>
      <c r="N8" s="61">
        <v>123.2</v>
      </c>
      <c r="O8" s="99">
        <v>1.4</v>
      </c>
    </row>
    <row r="9" spans="1:16" x14ac:dyDescent="0.2">
      <c r="A9" s="83" t="s">
        <v>163</v>
      </c>
      <c r="B9" s="6" t="s">
        <v>160</v>
      </c>
      <c r="C9" s="87" t="s">
        <v>161</v>
      </c>
      <c r="D9" s="20">
        <v>0</v>
      </c>
      <c r="E9" s="20">
        <v>0</v>
      </c>
      <c r="F9" s="20">
        <v>0.2</v>
      </c>
      <c r="G9" s="24">
        <v>2</v>
      </c>
      <c r="H9" s="24">
        <v>0</v>
      </c>
      <c r="I9" s="24">
        <v>2.9</v>
      </c>
      <c r="J9" s="24">
        <v>0</v>
      </c>
      <c r="K9" s="24">
        <v>0</v>
      </c>
      <c r="L9" s="24">
        <v>7.8</v>
      </c>
      <c r="M9" s="20">
        <v>5.2</v>
      </c>
      <c r="N9" s="100">
        <v>9.6999999999999993</v>
      </c>
      <c r="O9" s="32">
        <v>0.9</v>
      </c>
      <c r="P9" s="32"/>
    </row>
    <row r="10" spans="1:16" x14ac:dyDescent="0.2">
      <c r="A10" s="3" t="s">
        <v>48</v>
      </c>
      <c r="B10" s="6" t="s">
        <v>235</v>
      </c>
      <c r="C10" s="78">
        <v>100</v>
      </c>
      <c r="D10" s="20">
        <v>0.8</v>
      </c>
      <c r="E10" s="20">
        <v>0.2</v>
      </c>
      <c r="F10" s="20">
        <v>7.5</v>
      </c>
      <c r="G10" s="20">
        <v>38</v>
      </c>
      <c r="H10" s="20">
        <v>0.06</v>
      </c>
      <c r="I10" s="20">
        <v>38</v>
      </c>
      <c r="J10" s="20">
        <v>0</v>
      </c>
      <c r="K10" s="20">
        <v>0.2</v>
      </c>
      <c r="L10" s="20">
        <v>35</v>
      </c>
      <c r="M10" s="20">
        <v>11</v>
      </c>
      <c r="N10" s="20">
        <v>17</v>
      </c>
      <c r="O10" s="21">
        <v>0.1</v>
      </c>
    </row>
    <row r="11" spans="1:16" x14ac:dyDescent="0.2">
      <c r="A11" s="6" t="s">
        <v>96</v>
      </c>
      <c r="B11" s="6" t="s">
        <v>50</v>
      </c>
      <c r="C11" s="115">
        <v>60</v>
      </c>
      <c r="D11" s="20">
        <v>4.5599999999999996</v>
      </c>
      <c r="E11" s="20">
        <v>0.48</v>
      </c>
      <c r="F11" s="20">
        <v>29.52</v>
      </c>
      <c r="G11" s="20">
        <v>141</v>
      </c>
      <c r="H11" s="20">
        <v>6.6000000000000003E-2</v>
      </c>
      <c r="I11" s="20">
        <v>0</v>
      </c>
      <c r="J11" s="20">
        <v>0</v>
      </c>
      <c r="K11" s="20">
        <v>0.66</v>
      </c>
      <c r="L11" s="20">
        <v>12</v>
      </c>
      <c r="M11" s="20">
        <v>8.4</v>
      </c>
      <c r="N11" s="20">
        <v>39</v>
      </c>
      <c r="O11" s="20">
        <v>0.66</v>
      </c>
    </row>
    <row r="12" spans="1:16" ht="16.5" thickBot="1" x14ac:dyDescent="0.25">
      <c r="A12" s="173" t="s">
        <v>18</v>
      </c>
      <c r="B12" s="174"/>
      <c r="C12" s="18"/>
      <c r="D12" s="18">
        <f t="shared" ref="D12:O12" si="0">SUM(D7:D11)</f>
        <v>14.760000000000002</v>
      </c>
      <c r="E12" s="18">
        <f t="shared" si="0"/>
        <v>15.28</v>
      </c>
      <c r="F12" s="18">
        <f t="shared" si="0"/>
        <v>42.92</v>
      </c>
      <c r="G12" s="18">
        <f t="shared" si="0"/>
        <v>350</v>
      </c>
      <c r="H12" s="18">
        <f t="shared" si="0"/>
        <v>0.87600000000000011</v>
      </c>
      <c r="I12" s="18">
        <f t="shared" si="0"/>
        <v>118.30000000000001</v>
      </c>
      <c r="J12" s="18">
        <f t="shared" si="0"/>
        <v>1.3</v>
      </c>
      <c r="K12" s="18">
        <f t="shared" si="0"/>
        <v>0.96000000000000008</v>
      </c>
      <c r="L12" s="18">
        <f t="shared" si="0"/>
        <v>263</v>
      </c>
      <c r="M12" s="18">
        <f t="shared" si="0"/>
        <v>179.79999999999998</v>
      </c>
      <c r="N12" s="19">
        <f t="shared" si="0"/>
        <v>608.50000000000011</v>
      </c>
      <c r="O12" s="19">
        <f t="shared" si="0"/>
        <v>7.8599999999999994</v>
      </c>
    </row>
    <row r="13" spans="1:16" ht="16.5" thickTop="1" x14ac:dyDescent="0.2">
      <c r="A13" s="177" t="s">
        <v>19</v>
      </c>
      <c r="B13" s="178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63"/>
      <c r="O13" s="166"/>
    </row>
    <row r="14" spans="1:16" x14ac:dyDescent="0.2">
      <c r="A14" s="134" t="s">
        <v>201</v>
      </c>
      <c r="B14" s="6" t="s">
        <v>52</v>
      </c>
      <c r="C14" s="114">
        <v>60</v>
      </c>
      <c r="D14" s="22">
        <v>1</v>
      </c>
      <c r="E14" s="22">
        <v>5.0999999999999996</v>
      </c>
      <c r="F14" s="22">
        <v>5.7</v>
      </c>
      <c r="G14" s="22">
        <v>73</v>
      </c>
      <c r="H14" s="22">
        <v>0.2</v>
      </c>
      <c r="I14" s="22">
        <v>40.299999999999997</v>
      </c>
      <c r="J14" s="22">
        <v>0</v>
      </c>
      <c r="K14" s="22">
        <v>0</v>
      </c>
      <c r="L14" s="22">
        <v>229.4</v>
      </c>
      <c r="M14" s="22">
        <v>177.8</v>
      </c>
      <c r="N14" s="22">
        <v>364.7</v>
      </c>
      <c r="O14" s="63">
        <v>10.6</v>
      </c>
    </row>
    <row r="15" spans="1:16" x14ac:dyDescent="0.2">
      <c r="A15" s="83" t="s">
        <v>121</v>
      </c>
      <c r="B15" s="6" t="s">
        <v>120</v>
      </c>
      <c r="C15" s="78">
        <v>350</v>
      </c>
      <c r="D15" s="20">
        <v>2.8</v>
      </c>
      <c r="E15" s="20">
        <v>4.0999999999999996</v>
      </c>
      <c r="F15" s="20">
        <v>17.5</v>
      </c>
      <c r="G15" s="24">
        <v>119</v>
      </c>
      <c r="H15" s="20">
        <v>0.1</v>
      </c>
      <c r="I15" s="20">
        <v>10.4</v>
      </c>
      <c r="J15" s="20">
        <v>0</v>
      </c>
      <c r="K15" s="20">
        <v>0</v>
      </c>
      <c r="L15" s="20">
        <v>55</v>
      </c>
      <c r="M15" s="20">
        <v>25.5</v>
      </c>
      <c r="N15" s="61">
        <v>52.2</v>
      </c>
      <c r="O15" s="99">
        <v>0.7</v>
      </c>
    </row>
    <row r="16" spans="1:16" x14ac:dyDescent="0.2">
      <c r="A16" s="83" t="s">
        <v>152</v>
      </c>
      <c r="B16" s="6" t="s">
        <v>153</v>
      </c>
      <c r="C16" s="78">
        <v>230</v>
      </c>
      <c r="D16" s="20">
        <v>18.2</v>
      </c>
      <c r="E16" s="20">
        <v>18.8</v>
      </c>
      <c r="F16" s="20">
        <v>23.1</v>
      </c>
      <c r="G16" s="20">
        <v>336</v>
      </c>
      <c r="H16" s="20">
        <v>0.3</v>
      </c>
      <c r="I16" s="20">
        <v>41.8</v>
      </c>
      <c r="J16" s="20">
        <v>0.8</v>
      </c>
      <c r="K16" s="20">
        <v>0</v>
      </c>
      <c r="L16" s="20">
        <v>106.1</v>
      </c>
      <c r="M16" s="20">
        <v>70.8</v>
      </c>
      <c r="N16" s="61">
        <v>269.39999999999998</v>
      </c>
      <c r="O16" s="99">
        <v>2.7</v>
      </c>
    </row>
    <row r="17" spans="1:15" x14ac:dyDescent="0.2">
      <c r="A17" s="83" t="s">
        <v>156</v>
      </c>
      <c r="B17" s="6" t="s">
        <v>157</v>
      </c>
      <c r="C17" s="79">
        <v>200</v>
      </c>
      <c r="D17" s="22">
        <v>0.18</v>
      </c>
      <c r="E17" s="22">
        <v>0.2</v>
      </c>
      <c r="F17" s="22">
        <v>9.4</v>
      </c>
      <c r="G17" s="24">
        <v>17</v>
      </c>
      <c r="H17" s="24">
        <v>0</v>
      </c>
      <c r="I17" s="24">
        <v>6</v>
      </c>
      <c r="J17" s="24">
        <v>2.2999999999999998</v>
      </c>
      <c r="K17" s="24">
        <v>0.1</v>
      </c>
      <c r="L17" s="24">
        <v>9.6</v>
      </c>
      <c r="M17" s="24">
        <v>5.4</v>
      </c>
      <c r="N17" s="20">
        <v>6.6</v>
      </c>
      <c r="O17" s="103">
        <v>1.4</v>
      </c>
    </row>
    <row r="18" spans="1:15" x14ac:dyDescent="0.2">
      <c r="A18" s="6" t="s">
        <v>174</v>
      </c>
      <c r="B18" s="6" t="s">
        <v>49</v>
      </c>
      <c r="C18" s="115">
        <v>60</v>
      </c>
      <c r="D18" s="20">
        <v>3.96</v>
      </c>
      <c r="E18" s="20">
        <v>0.72</v>
      </c>
      <c r="F18" s="20">
        <v>20.04</v>
      </c>
      <c r="G18" s="20">
        <v>104.4</v>
      </c>
      <c r="H18" s="20">
        <v>0.108</v>
      </c>
      <c r="I18" s="20">
        <v>0</v>
      </c>
      <c r="J18" s="20">
        <v>0</v>
      </c>
      <c r="K18" s="20">
        <v>0.84</v>
      </c>
      <c r="L18" s="20">
        <v>21</v>
      </c>
      <c r="M18" s="20">
        <v>28.2</v>
      </c>
      <c r="N18" s="20">
        <v>94.8</v>
      </c>
      <c r="O18" s="20">
        <v>2.34</v>
      </c>
    </row>
    <row r="19" spans="1:15" ht="16.5" thickBot="1" x14ac:dyDescent="0.25">
      <c r="A19" s="173" t="s">
        <v>20</v>
      </c>
      <c r="B19" s="174"/>
      <c r="C19" s="18"/>
      <c r="D19" s="18">
        <f t="shared" ref="D19:O19" si="1">SUM(D14:D18)</f>
        <v>26.14</v>
      </c>
      <c r="E19" s="18">
        <f t="shared" si="1"/>
        <v>28.919999999999998</v>
      </c>
      <c r="F19" s="18">
        <f t="shared" si="1"/>
        <v>75.739999999999995</v>
      </c>
      <c r="G19" s="18">
        <f t="shared" si="1"/>
        <v>649.4</v>
      </c>
      <c r="H19" s="18">
        <f t="shared" si="1"/>
        <v>0.70800000000000007</v>
      </c>
      <c r="I19" s="18">
        <f t="shared" si="1"/>
        <v>98.5</v>
      </c>
      <c r="J19" s="18">
        <f t="shared" si="1"/>
        <v>3.0999999999999996</v>
      </c>
      <c r="K19" s="18">
        <f t="shared" si="1"/>
        <v>0.94</v>
      </c>
      <c r="L19" s="18">
        <f t="shared" si="1"/>
        <v>421.1</v>
      </c>
      <c r="M19" s="18">
        <f t="shared" si="1"/>
        <v>307.7</v>
      </c>
      <c r="N19" s="89">
        <f t="shared" si="1"/>
        <v>787.69999999999993</v>
      </c>
      <c r="O19" s="89">
        <f t="shared" si="1"/>
        <v>17.740000000000002</v>
      </c>
    </row>
    <row r="20" spans="1:15" ht="16.5" thickTop="1" x14ac:dyDescent="0.2">
      <c r="A20" s="201" t="s">
        <v>46</v>
      </c>
      <c r="B20" s="202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90"/>
      <c r="O20" s="166"/>
    </row>
    <row r="21" spans="1:15" x14ac:dyDescent="0.2">
      <c r="A21" s="83" t="s">
        <v>203</v>
      </c>
      <c r="B21" s="6" t="s">
        <v>111</v>
      </c>
      <c r="C21" s="78">
        <v>200</v>
      </c>
      <c r="D21" s="20">
        <v>7.1</v>
      </c>
      <c r="E21" s="20">
        <v>7.2</v>
      </c>
      <c r="F21" s="20">
        <v>27.8</v>
      </c>
      <c r="G21" s="24">
        <v>220</v>
      </c>
      <c r="H21" s="24">
        <v>0.2</v>
      </c>
      <c r="I21" s="24">
        <v>1.7</v>
      </c>
      <c r="J21" s="24">
        <v>0.2</v>
      </c>
      <c r="K21" s="24">
        <v>0.9</v>
      </c>
      <c r="L21" s="24">
        <v>129.1</v>
      </c>
      <c r="M21" s="24">
        <v>45.1</v>
      </c>
      <c r="N21" s="62">
        <v>176.4</v>
      </c>
      <c r="O21" s="99">
        <v>2.1</v>
      </c>
    </row>
    <row r="22" spans="1:15" x14ac:dyDescent="0.2">
      <c r="A22" s="3" t="s">
        <v>177</v>
      </c>
      <c r="B22" s="6" t="s">
        <v>178</v>
      </c>
      <c r="C22" s="115">
        <v>100</v>
      </c>
      <c r="D22" s="20">
        <v>0.8</v>
      </c>
      <c r="E22" s="20">
        <v>0.4</v>
      </c>
      <c r="F22" s="20">
        <v>8.1</v>
      </c>
      <c r="G22" s="20">
        <v>47</v>
      </c>
      <c r="H22" s="24">
        <v>0.02</v>
      </c>
      <c r="I22" s="24">
        <v>180</v>
      </c>
      <c r="J22" s="24">
        <v>0</v>
      </c>
      <c r="K22" s="24">
        <v>0.3</v>
      </c>
      <c r="L22" s="24">
        <v>40</v>
      </c>
      <c r="M22" s="24">
        <v>25</v>
      </c>
      <c r="N22" s="24">
        <v>34</v>
      </c>
      <c r="O22" s="25">
        <v>0.8</v>
      </c>
    </row>
    <row r="23" spans="1:15" x14ac:dyDescent="0.25">
      <c r="A23" s="121" t="s">
        <v>193</v>
      </c>
      <c r="B23" s="60" t="s">
        <v>192</v>
      </c>
      <c r="C23" s="102">
        <v>200</v>
      </c>
      <c r="D23" s="102">
        <v>0.4</v>
      </c>
      <c r="E23" s="102">
        <v>0.1</v>
      </c>
      <c r="F23" s="102">
        <v>14.9</v>
      </c>
      <c r="G23" s="102">
        <v>62</v>
      </c>
      <c r="H23" s="102">
        <v>0</v>
      </c>
      <c r="I23" s="102">
        <v>0</v>
      </c>
      <c r="J23" s="102">
        <v>0</v>
      </c>
      <c r="K23" s="102">
        <v>0</v>
      </c>
      <c r="L23" s="102">
        <v>7.5</v>
      </c>
      <c r="M23" s="102">
        <v>4.8</v>
      </c>
      <c r="N23" s="102">
        <v>11</v>
      </c>
      <c r="O23" s="160">
        <v>0.95</v>
      </c>
    </row>
    <row r="24" spans="1:15" x14ac:dyDescent="0.2">
      <c r="A24" s="6" t="s">
        <v>96</v>
      </c>
      <c r="B24" s="6" t="s">
        <v>50</v>
      </c>
      <c r="C24" s="115">
        <v>60</v>
      </c>
      <c r="D24" s="20">
        <v>4.5599999999999996</v>
      </c>
      <c r="E24" s="20">
        <v>0.48</v>
      </c>
      <c r="F24" s="20">
        <v>29.52</v>
      </c>
      <c r="G24" s="20">
        <v>141</v>
      </c>
      <c r="H24" s="20">
        <v>6.6000000000000003E-2</v>
      </c>
      <c r="I24" s="20">
        <v>0</v>
      </c>
      <c r="J24" s="20">
        <v>0</v>
      </c>
      <c r="K24" s="20">
        <v>0.66</v>
      </c>
      <c r="L24" s="20">
        <v>12</v>
      </c>
      <c r="M24" s="20">
        <v>8.4</v>
      </c>
      <c r="N24" s="20">
        <v>39</v>
      </c>
      <c r="O24" s="20">
        <v>0.66</v>
      </c>
    </row>
    <row r="25" spans="1:15" ht="16.5" thickBot="1" x14ac:dyDescent="0.25">
      <c r="A25" s="175" t="s">
        <v>53</v>
      </c>
      <c r="B25" s="176"/>
      <c r="C25" s="18"/>
      <c r="D25" s="18">
        <f t="shared" ref="D25:O25" si="2">SUM(D21:D24)</f>
        <v>12.86</v>
      </c>
      <c r="E25" s="18">
        <f t="shared" si="2"/>
        <v>8.18</v>
      </c>
      <c r="F25" s="18">
        <f t="shared" si="2"/>
        <v>80.319999999999993</v>
      </c>
      <c r="G25" s="18">
        <f t="shared" si="2"/>
        <v>470</v>
      </c>
      <c r="H25" s="18">
        <f t="shared" si="2"/>
        <v>0.28600000000000003</v>
      </c>
      <c r="I25" s="18">
        <f t="shared" si="2"/>
        <v>181.7</v>
      </c>
      <c r="J25" s="18">
        <f t="shared" si="2"/>
        <v>0.2</v>
      </c>
      <c r="K25" s="18">
        <f t="shared" si="2"/>
        <v>1.8599999999999999</v>
      </c>
      <c r="L25" s="18">
        <f t="shared" si="2"/>
        <v>188.6</v>
      </c>
      <c r="M25" s="18">
        <f t="shared" si="2"/>
        <v>83.3</v>
      </c>
      <c r="N25" s="89">
        <f t="shared" si="2"/>
        <v>260.39999999999998</v>
      </c>
      <c r="O25" s="89">
        <f t="shared" si="2"/>
        <v>4.5100000000000007</v>
      </c>
    </row>
    <row r="26" spans="1:15" ht="16.5" thickTop="1" x14ac:dyDescent="0.2">
      <c r="A26" s="177" t="s">
        <v>54</v>
      </c>
      <c r="B26" s="178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63"/>
      <c r="O26" s="166"/>
    </row>
    <row r="27" spans="1:15" s="72" customFormat="1" x14ac:dyDescent="0.2">
      <c r="A27" s="3" t="s">
        <v>179</v>
      </c>
      <c r="B27" s="6" t="s">
        <v>180</v>
      </c>
      <c r="C27" s="115">
        <v>200</v>
      </c>
      <c r="D27" s="20">
        <v>5.8</v>
      </c>
      <c r="E27" s="20">
        <v>5</v>
      </c>
      <c r="F27" s="20">
        <v>8</v>
      </c>
      <c r="G27" s="20">
        <v>100</v>
      </c>
      <c r="H27" s="20">
        <v>0.08</v>
      </c>
      <c r="I27" s="20">
        <v>1.4</v>
      </c>
      <c r="J27" s="20">
        <v>0.04</v>
      </c>
      <c r="K27" s="20">
        <v>0</v>
      </c>
      <c r="L27" s="20">
        <v>240</v>
      </c>
      <c r="M27" s="20">
        <v>28</v>
      </c>
      <c r="N27" s="20">
        <v>180</v>
      </c>
      <c r="O27" s="21">
        <v>0.2</v>
      </c>
    </row>
    <row r="28" spans="1:15" s="107" customFormat="1" x14ac:dyDescent="0.25">
      <c r="A28" s="60" t="s">
        <v>225</v>
      </c>
      <c r="B28" s="60" t="s">
        <v>195</v>
      </c>
      <c r="C28" s="102">
        <v>30</v>
      </c>
      <c r="D28" s="102">
        <v>3.3</v>
      </c>
      <c r="E28" s="102">
        <v>3.96</v>
      </c>
      <c r="F28" s="102">
        <v>23.76</v>
      </c>
      <c r="G28" s="102">
        <v>144</v>
      </c>
      <c r="H28" s="102">
        <v>0.02</v>
      </c>
      <c r="I28" s="102">
        <v>0</v>
      </c>
      <c r="J28" s="102">
        <v>0</v>
      </c>
      <c r="K28" s="102">
        <v>0</v>
      </c>
      <c r="L28" s="102">
        <v>6</v>
      </c>
      <c r="M28" s="102">
        <v>0</v>
      </c>
      <c r="N28" s="102">
        <v>24.24</v>
      </c>
      <c r="O28" s="160">
        <v>0.33</v>
      </c>
    </row>
    <row r="29" spans="1:15" ht="16.5" thickBot="1" x14ac:dyDescent="0.25">
      <c r="A29" s="175" t="s">
        <v>55</v>
      </c>
      <c r="B29" s="176"/>
      <c r="C29" s="18"/>
      <c r="D29" s="18">
        <f t="shared" ref="D29:O29" si="3">SUM(D27:D28)</f>
        <v>9.1</v>
      </c>
      <c r="E29" s="18">
        <f t="shared" si="3"/>
        <v>8.9600000000000009</v>
      </c>
      <c r="F29" s="18">
        <f t="shared" si="3"/>
        <v>31.76</v>
      </c>
      <c r="G29" s="18">
        <f t="shared" si="3"/>
        <v>244</v>
      </c>
      <c r="H29" s="18">
        <f t="shared" si="3"/>
        <v>0.1</v>
      </c>
      <c r="I29" s="18">
        <f t="shared" si="3"/>
        <v>1.4</v>
      </c>
      <c r="J29" s="18">
        <f t="shared" si="3"/>
        <v>0.04</v>
      </c>
      <c r="K29" s="18">
        <f t="shared" si="3"/>
        <v>0</v>
      </c>
      <c r="L29" s="18">
        <f t="shared" si="3"/>
        <v>246</v>
      </c>
      <c r="M29" s="18">
        <f t="shared" si="3"/>
        <v>28</v>
      </c>
      <c r="N29" s="89">
        <f t="shared" si="3"/>
        <v>204.24</v>
      </c>
      <c r="O29" s="89">
        <f t="shared" si="3"/>
        <v>0.53</v>
      </c>
    </row>
    <row r="30" spans="1:15" ht="17.25" thickTop="1" thickBot="1" x14ac:dyDescent="0.25">
      <c r="A30" s="179" t="s">
        <v>38</v>
      </c>
      <c r="B30" s="180"/>
      <c r="C30" s="16"/>
      <c r="D30" s="16">
        <f t="shared" ref="D30:O30" si="4">D12+D19+D25+D29</f>
        <v>62.860000000000007</v>
      </c>
      <c r="E30" s="16">
        <f t="shared" si="4"/>
        <v>61.339999999999996</v>
      </c>
      <c r="F30" s="16">
        <f t="shared" si="4"/>
        <v>230.73999999999998</v>
      </c>
      <c r="G30" s="16">
        <f t="shared" si="4"/>
        <v>1713.4</v>
      </c>
      <c r="H30" s="16">
        <f t="shared" si="4"/>
        <v>1.9700000000000002</v>
      </c>
      <c r="I30" s="16">
        <f t="shared" si="4"/>
        <v>399.9</v>
      </c>
      <c r="J30" s="16">
        <f t="shared" si="4"/>
        <v>4.6399999999999997</v>
      </c>
      <c r="K30" s="16">
        <f t="shared" si="4"/>
        <v>3.76</v>
      </c>
      <c r="L30" s="16">
        <f t="shared" si="4"/>
        <v>1118.7</v>
      </c>
      <c r="M30" s="16">
        <f t="shared" si="4"/>
        <v>598.79999999999995</v>
      </c>
      <c r="N30" s="91">
        <f t="shared" si="4"/>
        <v>1860.84</v>
      </c>
      <c r="O30" s="91">
        <f t="shared" si="4"/>
        <v>30.640000000000004</v>
      </c>
    </row>
    <row r="31" spans="1:15" ht="16.5" thickTop="1" x14ac:dyDescent="0.2">
      <c r="A31" s="1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5" x14ac:dyDescent="0.2">
      <c r="A32" s="1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68" t="s">
        <v>98</v>
      </c>
    </row>
    <row r="33" spans="1:15" x14ac:dyDescent="0.25">
      <c r="A33" s="7" t="s">
        <v>1</v>
      </c>
      <c r="B33" s="5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5" x14ac:dyDescent="0.2">
      <c r="A34" s="8"/>
      <c r="B34" s="5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5" ht="16.5" customHeight="1" x14ac:dyDescent="0.2">
      <c r="A35" s="171" t="s">
        <v>2</v>
      </c>
      <c r="B35" s="171" t="s">
        <v>37</v>
      </c>
      <c r="C35" s="171" t="s">
        <v>3</v>
      </c>
      <c r="D35" s="171" t="s">
        <v>106</v>
      </c>
      <c r="E35" s="185"/>
      <c r="F35" s="185"/>
      <c r="G35" s="171" t="s">
        <v>4</v>
      </c>
      <c r="H35" s="171" t="s">
        <v>5</v>
      </c>
      <c r="I35" s="171"/>
      <c r="J35" s="171"/>
      <c r="K35" s="171"/>
      <c r="L35" s="171" t="s">
        <v>6</v>
      </c>
      <c r="M35" s="172"/>
      <c r="N35" s="172"/>
      <c r="O35" s="172"/>
    </row>
    <row r="36" spans="1:15" x14ac:dyDescent="0.2">
      <c r="A36" s="171"/>
      <c r="B36" s="171"/>
      <c r="C36" s="171"/>
      <c r="D36" s="113" t="s">
        <v>7</v>
      </c>
      <c r="E36" s="113" t="s">
        <v>8</v>
      </c>
      <c r="F36" s="113" t="s">
        <v>9</v>
      </c>
      <c r="G36" s="171"/>
      <c r="H36" s="113" t="s">
        <v>10</v>
      </c>
      <c r="I36" s="113" t="s">
        <v>11</v>
      </c>
      <c r="J36" s="113" t="s">
        <v>12</v>
      </c>
      <c r="K36" s="113" t="s">
        <v>13</v>
      </c>
      <c r="L36" s="113" t="s">
        <v>14</v>
      </c>
      <c r="M36" s="113" t="s">
        <v>39</v>
      </c>
      <c r="N36" s="113" t="s">
        <v>15</v>
      </c>
      <c r="O36" s="161" t="s">
        <v>16</v>
      </c>
    </row>
    <row r="37" spans="1:15" x14ac:dyDescent="0.2">
      <c r="A37" s="177" t="s">
        <v>17</v>
      </c>
      <c r="B37" s="178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124"/>
      <c r="O37" s="99"/>
    </row>
    <row r="38" spans="1:15" x14ac:dyDescent="0.2">
      <c r="A38" s="83" t="s">
        <v>217</v>
      </c>
      <c r="B38" s="6" t="s">
        <v>112</v>
      </c>
      <c r="C38" s="78">
        <v>200</v>
      </c>
      <c r="D38" s="20">
        <v>7.6</v>
      </c>
      <c r="E38" s="20">
        <v>7.2</v>
      </c>
      <c r="F38" s="20">
        <v>3.3</v>
      </c>
      <c r="G38" s="20">
        <v>216</v>
      </c>
      <c r="H38" s="20">
        <v>0.2</v>
      </c>
      <c r="I38" s="20">
        <v>1.3</v>
      </c>
      <c r="J38" s="20">
        <v>0.04</v>
      </c>
      <c r="K38" s="20">
        <v>0.3</v>
      </c>
      <c r="L38" s="20">
        <v>129.80000000000001</v>
      </c>
      <c r="M38" s="20">
        <v>90.3</v>
      </c>
      <c r="N38" s="61">
        <v>201.9</v>
      </c>
      <c r="O38" s="99">
        <v>2.7</v>
      </c>
    </row>
    <row r="39" spans="1:15" x14ac:dyDescent="0.25">
      <c r="A39" s="60" t="s">
        <v>230</v>
      </c>
      <c r="B39" s="60" t="s">
        <v>190</v>
      </c>
      <c r="C39" s="102">
        <v>10</v>
      </c>
      <c r="D39" s="102">
        <v>0</v>
      </c>
      <c r="E39" s="102">
        <v>0</v>
      </c>
      <c r="F39" s="102">
        <v>7.52</v>
      </c>
      <c r="G39" s="102">
        <v>31.3</v>
      </c>
      <c r="H39" s="102">
        <v>4.0000000000000001E-3</v>
      </c>
      <c r="I39" s="102">
        <v>6</v>
      </c>
      <c r="J39" s="102">
        <v>0</v>
      </c>
      <c r="K39" s="102">
        <v>0</v>
      </c>
      <c r="L39" s="102">
        <v>3.4</v>
      </c>
      <c r="M39" s="102">
        <v>1.3</v>
      </c>
      <c r="N39" s="102">
        <v>2.2999999999999998</v>
      </c>
      <c r="O39" s="160">
        <v>0.03</v>
      </c>
    </row>
    <row r="40" spans="1:15" x14ac:dyDescent="0.2">
      <c r="A40" s="83" t="s">
        <v>162</v>
      </c>
      <c r="B40" s="6" t="s">
        <v>170</v>
      </c>
      <c r="C40" s="78">
        <v>200</v>
      </c>
      <c r="D40" s="20">
        <v>1.6</v>
      </c>
      <c r="E40" s="20">
        <v>1.6</v>
      </c>
      <c r="F40" s="20">
        <v>3.4</v>
      </c>
      <c r="G40" s="20">
        <v>26</v>
      </c>
      <c r="H40" s="20">
        <v>0.02</v>
      </c>
      <c r="I40" s="20">
        <v>3.6</v>
      </c>
      <c r="J40" s="20">
        <v>0.01</v>
      </c>
      <c r="K40" s="20">
        <v>0</v>
      </c>
      <c r="L40" s="20">
        <v>67.8</v>
      </c>
      <c r="M40" s="20">
        <v>12.2</v>
      </c>
      <c r="N40" s="20">
        <v>54.7</v>
      </c>
      <c r="O40" s="116">
        <v>0.9</v>
      </c>
    </row>
    <row r="41" spans="1:15" x14ac:dyDescent="0.2">
      <c r="A41" s="3" t="s">
        <v>48</v>
      </c>
      <c r="B41" s="6" t="s">
        <v>176</v>
      </c>
      <c r="C41" s="115">
        <v>100</v>
      </c>
      <c r="D41" s="24">
        <v>0.9</v>
      </c>
      <c r="E41" s="24">
        <v>0.2</v>
      </c>
      <c r="F41" s="24">
        <v>8.1</v>
      </c>
      <c r="G41" s="24">
        <v>43</v>
      </c>
      <c r="H41" s="24">
        <v>0.04</v>
      </c>
      <c r="I41" s="24">
        <v>60</v>
      </c>
      <c r="J41" s="24">
        <v>0</v>
      </c>
      <c r="K41" s="24">
        <v>0.2</v>
      </c>
      <c r="L41" s="24">
        <v>34</v>
      </c>
      <c r="M41" s="24">
        <v>13</v>
      </c>
      <c r="N41" s="24">
        <v>23</v>
      </c>
      <c r="O41" s="25">
        <v>0.3</v>
      </c>
    </row>
    <row r="42" spans="1:15" x14ac:dyDescent="0.2">
      <c r="A42" s="6" t="s">
        <v>96</v>
      </c>
      <c r="B42" s="6" t="s">
        <v>50</v>
      </c>
      <c r="C42" s="115">
        <v>60</v>
      </c>
      <c r="D42" s="20">
        <v>4.5599999999999996</v>
      </c>
      <c r="E42" s="20">
        <v>0.48</v>
      </c>
      <c r="F42" s="20">
        <v>29.52</v>
      </c>
      <c r="G42" s="20">
        <v>141</v>
      </c>
      <c r="H42" s="20">
        <v>6.6000000000000003E-2</v>
      </c>
      <c r="I42" s="20">
        <v>0</v>
      </c>
      <c r="J42" s="20">
        <v>0</v>
      </c>
      <c r="K42" s="20">
        <v>0.66</v>
      </c>
      <c r="L42" s="20">
        <v>12</v>
      </c>
      <c r="M42" s="20">
        <v>8.4</v>
      </c>
      <c r="N42" s="20">
        <v>39</v>
      </c>
      <c r="O42" s="20">
        <v>0.66</v>
      </c>
    </row>
    <row r="43" spans="1:15" ht="16.5" thickBot="1" x14ac:dyDescent="0.25">
      <c r="A43" s="216" t="s">
        <v>18</v>
      </c>
      <c r="B43" s="217"/>
      <c r="C43" s="35"/>
      <c r="D43" s="35">
        <f t="shared" ref="D43:O43" si="5">SUM(D38:D42)</f>
        <v>14.66</v>
      </c>
      <c r="E43" s="35">
        <f t="shared" si="5"/>
        <v>9.48</v>
      </c>
      <c r="F43" s="35">
        <f t="shared" si="5"/>
        <v>51.84</v>
      </c>
      <c r="G43" s="35">
        <f t="shared" si="5"/>
        <v>457.3</v>
      </c>
      <c r="H43" s="35">
        <f t="shared" si="5"/>
        <v>0.33</v>
      </c>
      <c r="I43" s="35">
        <f t="shared" si="5"/>
        <v>70.900000000000006</v>
      </c>
      <c r="J43" s="35">
        <f t="shared" si="5"/>
        <v>0.05</v>
      </c>
      <c r="K43" s="35">
        <f t="shared" si="5"/>
        <v>1.1600000000000001</v>
      </c>
      <c r="L43" s="35">
        <f t="shared" si="5"/>
        <v>247</v>
      </c>
      <c r="M43" s="35">
        <f t="shared" si="5"/>
        <v>125.2</v>
      </c>
      <c r="N43" s="125">
        <f t="shared" si="5"/>
        <v>320.90000000000003</v>
      </c>
      <c r="O43" s="125">
        <f t="shared" si="5"/>
        <v>4.59</v>
      </c>
    </row>
    <row r="44" spans="1:15" ht="16.5" thickTop="1" x14ac:dyDescent="0.2">
      <c r="A44" s="177" t="s">
        <v>19</v>
      </c>
      <c r="B44" s="178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63"/>
      <c r="O44" s="166"/>
    </row>
    <row r="45" spans="1:15" x14ac:dyDescent="0.2">
      <c r="A45" s="134" t="s">
        <v>218</v>
      </c>
      <c r="B45" s="6" t="s">
        <v>103</v>
      </c>
      <c r="C45" s="115">
        <v>80</v>
      </c>
      <c r="D45" s="20">
        <v>0.9</v>
      </c>
      <c r="E45" s="20">
        <v>10.1</v>
      </c>
      <c r="F45" s="20">
        <v>6.4</v>
      </c>
      <c r="G45" s="20">
        <v>120</v>
      </c>
      <c r="H45" s="20">
        <v>0.2</v>
      </c>
      <c r="I45" s="20">
        <v>74.400000000000006</v>
      </c>
      <c r="J45" s="20">
        <v>0</v>
      </c>
      <c r="K45" s="20">
        <v>0</v>
      </c>
      <c r="L45" s="20">
        <v>232.3</v>
      </c>
      <c r="M45" s="20">
        <v>136.6</v>
      </c>
      <c r="N45" s="20">
        <v>254.2</v>
      </c>
      <c r="O45" s="20">
        <v>12.2</v>
      </c>
    </row>
    <row r="46" spans="1:15" x14ac:dyDescent="0.2">
      <c r="A46" s="83" t="s">
        <v>117</v>
      </c>
      <c r="B46" s="6" t="s">
        <v>118</v>
      </c>
      <c r="C46" s="78">
        <v>350</v>
      </c>
      <c r="D46" s="20">
        <v>2.7</v>
      </c>
      <c r="E46" s="20">
        <v>3.3</v>
      </c>
      <c r="F46" s="20">
        <v>11.5</v>
      </c>
      <c r="G46" s="24">
        <v>87</v>
      </c>
      <c r="H46" s="24">
        <v>0.3</v>
      </c>
      <c r="I46" s="24">
        <v>25.9</v>
      </c>
      <c r="J46" s="24">
        <v>0</v>
      </c>
      <c r="K46" s="24">
        <v>0</v>
      </c>
      <c r="L46" s="24">
        <v>117</v>
      </c>
      <c r="M46" s="24">
        <v>39.9</v>
      </c>
      <c r="N46" s="62">
        <v>73.900000000000006</v>
      </c>
      <c r="O46" s="99">
        <v>1.2</v>
      </c>
    </row>
    <row r="47" spans="1:15" s="73" customFormat="1" x14ac:dyDescent="0.2">
      <c r="A47" s="85" t="s">
        <v>129</v>
      </c>
      <c r="B47" s="70" t="s">
        <v>128</v>
      </c>
      <c r="C47" s="82">
        <v>200</v>
      </c>
      <c r="D47" s="71">
        <v>3.5</v>
      </c>
      <c r="E47" s="71">
        <v>2.4</v>
      </c>
      <c r="F47" s="71">
        <v>13.6</v>
      </c>
      <c r="G47" s="71">
        <v>92</v>
      </c>
      <c r="H47" s="71">
        <v>0.3</v>
      </c>
      <c r="I47" s="71">
        <v>20</v>
      </c>
      <c r="J47" s="71">
        <v>0.06</v>
      </c>
      <c r="K47" s="71">
        <v>0.9</v>
      </c>
      <c r="L47" s="71">
        <v>90.2</v>
      </c>
      <c r="M47" s="71">
        <v>76</v>
      </c>
      <c r="N47" s="75">
        <v>144</v>
      </c>
      <c r="O47" s="162">
        <v>1.4</v>
      </c>
    </row>
    <row r="48" spans="1:15" x14ac:dyDescent="0.2">
      <c r="A48" s="83" t="s">
        <v>136</v>
      </c>
      <c r="B48" s="6" t="s">
        <v>137</v>
      </c>
      <c r="C48" s="78">
        <v>60</v>
      </c>
      <c r="D48" s="20">
        <v>12.2</v>
      </c>
      <c r="E48" s="20">
        <v>3.8</v>
      </c>
      <c r="F48" s="20">
        <v>0</v>
      </c>
      <c r="G48" s="24">
        <v>84</v>
      </c>
      <c r="H48" s="24">
        <v>0.1</v>
      </c>
      <c r="I48" s="24">
        <v>0.6</v>
      </c>
      <c r="J48" s="24">
        <v>0</v>
      </c>
      <c r="K48" s="24">
        <v>1.1000000000000001</v>
      </c>
      <c r="L48" s="24">
        <v>14.6</v>
      </c>
      <c r="M48" s="24">
        <v>21.9</v>
      </c>
      <c r="N48" s="62">
        <v>146</v>
      </c>
      <c r="O48" s="99">
        <v>0.4</v>
      </c>
    </row>
    <row r="49" spans="1:15" x14ac:dyDescent="0.2">
      <c r="A49" s="83" t="s">
        <v>158</v>
      </c>
      <c r="B49" s="6" t="s">
        <v>159</v>
      </c>
      <c r="C49" s="78">
        <v>200</v>
      </c>
      <c r="D49" s="20">
        <v>0</v>
      </c>
      <c r="E49" s="20">
        <v>0</v>
      </c>
      <c r="F49" s="20">
        <v>15.4</v>
      </c>
      <c r="G49" s="24">
        <v>60</v>
      </c>
      <c r="H49" s="24">
        <v>0</v>
      </c>
      <c r="I49" s="24">
        <v>0.3</v>
      </c>
      <c r="J49" s="24">
        <v>0.2</v>
      </c>
      <c r="K49" s="24">
        <v>0</v>
      </c>
      <c r="L49" s="24">
        <v>18.899999999999999</v>
      </c>
      <c r="M49" s="24">
        <v>14.6</v>
      </c>
      <c r="N49" s="20">
        <v>29.7</v>
      </c>
      <c r="O49" s="103">
        <v>0.5</v>
      </c>
    </row>
    <row r="50" spans="1:15" x14ac:dyDescent="0.2">
      <c r="A50" s="6" t="s">
        <v>96</v>
      </c>
      <c r="B50" s="6" t="s">
        <v>50</v>
      </c>
      <c r="C50" s="115">
        <v>70</v>
      </c>
      <c r="D50" s="20">
        <v>5.32</v>
      </c>
      <c r="E50" s="20">
        <v>0.56000000000000005</v>
      </c>
      <c r="F50" s="20">
        <v>34.44</v>
      </c>
      <c r="G50" s="20">
        <v>164.5</v>
      </c>
      <c r="H50" s="20">
        <v>7.6999999999999999E-2</v>
      </c>
      <c r="I50" s="20">
        <v>0</v>
      </c>
      <c r="J50" s="20">
        <v>0</v>
      </c>
      <c r="K50" s="20">
        <v>0.77</v>
      </c>
      <c r="L50" s="20">
        <v>14</v>
      </c>
      <c r="M50" s="20">
        <v>9.8000000000000007</v>
      </c>
      <c r="N50" s="20">
        <v>45.5</v>
      </c>
      <c r="O50" s="20">
        <v>0.77</v>
      </c>
    </row>
    <row r="51" spans="1:15" ht="16.5" thickBot="1" x14ac:dyDescent="0.25">
      <c r="A51" s="173"/>
      <c r="B51" s="174"/>
      <c r="C51" s="18"/>
      <c r="D51" s="18">
        <f t="shared" ref="D51:O51" si="6">SUM(D45:D50)</f>
        <v>24.619999999999997</v>
      </c>
      <c r="E51" s="18">
        <f t="shared" si="6"/>
        <v>20.159999999999997</v>
      </c>
      <c r="F51" s="18">
        <f t="shared" si="6"/>
        <v>81.34</v>
      </c>
      <c r="G51" s="18">
        <f t="shared" si="6"/>
        <v>607.5</v>
      </c>
      <c r="H51" s="18">
        <f t="shared" si="6"/>
        <v>0.97699999999999998</v>
      </c>
      <c r="I51" s="18">
        <f t="shared" si="6"/>
        <v>121.2</v>
      </c>
      <c r="J51" s="18">
        <f t="shared" si="6"/>
        <v>0.26</v>
      </c>
      <c r="K51" s="18">
        <f t="shared" si="6"/>
        <v>2.77</v>
      </c>
      <c r="L51" s="18">
        <f t="shared" si="6"/>
        <v>487</v>
      </c>
      <c r="M51" s="18">
        <f t="shared" si="6"/>
        <v>298.8</v>
      </c>
      <c r="N51" s="18">
        <f t="shared" si="6"/>
        <v>693.30000000000007</v>
      </c>
      <c r="O51" s="18">
        <f t="shared" si="6"/>
        <v>16.47</v>
      </c>
    </row>
    <row r="52" spans="1:15" ht="16.5" thickTop="1" x14ac:dyDescent="0.2">
      <c r="A52" s="201" t="s">
        <v>46</v>
      </c>
      <c r="B52" s="202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90"/>
      <c r="O52" s="166"/>
    </row>
    <row r="53" spans="1:15" x14ac:dyDescent="0.2">
      <c r="A53" s="3" t="s">
        <v>122</v>
      </c>
      <c r="B53" s="6" t="s">
        <v>123</v>
      </c>
      <c r="C53" s="78">
        <v>300</v>
      </c>
      <c r="D53" s="20">
        <v>4.92</v>
      </c>
      <c r="E53" s="20">
        <v>5.64</v>
      </c>
      <c r="F53" s="20">
        <v>22.32</v>
      </c>
      <c r="G53" s="20">
        <v>162</v>
      </c>
      <c r="H53" s="20">
        <v>0.1</v>
      </c>
      <c r="I53" s="20">
        <v>1.4</v>
      </c>
      <c r="J53" s="20">
        <v>0.03</v>
      </c>
      <c r="K53" s="20">
        <v>0.03</v>
      </c>
      <c r="L53" s="20">
        <v>155.6</v>
      </c>
      <c r="M53" s="20">
        <v>28.7</v>
      </c>
      <c r="N53" s="20">
        <v>177.7</v>
      </c>
      <c r="O53" s="20">
        <v>0.5</v>
      </c>
    </row>
    <row r="54" spans="1:15" x14ac:dyDescent="0.2">
      <c r="A54" s="11" t="s">
        <v>175</v>
      </c>
      <c r="B54" s="6" t="s">
        <v>51</v>
      </c>
      <c r="C54" s="115">
        <v>5</v>
      </c>
      <c r="D54" s="20">
        <v>2.5000000000000001E-2</v>
      </c>
      <c r="E54" s="20">
        <v>4.125</v>
      </c>
      <c r="F54" s="20">
        <v>0.04</v>
      </c>
      <c r="G54" s="20">
        <v>37.4</v>
      </c>
      <c r="H54" s="20">
        <v>0</v>
      </c>
      <c r="I54" s="20">
        <v>0</v>
      </c>
      <c r="J54" s="20">
        <v>0.03</v>
      </c>
      <c r="K54" s="20">
        <v>0.05</v>
      </c>
      <c r="L54" s="20">
        <v>0.6</v>
      </c>
      <c r="M54" s="20">
        <v>0</v>
      </c>
      <c r="N54" s="20">
        <v>0.95</v>
      </c>
      <c r="O54" s="20">
        <v>0.01</v>
      </c>
    </row>
    <row r="55" spans="1:15" x14ac:dyDescent="0.25">
      <c r="A55" s="60" t="s">
        <v>229</v>
      </c>
      <c r="B55" s="60" t="s">
        <v>194</v>
      </c>
      <c r="C55" s="102">
        <v>20</v>
      </c>
      <c r="D55" s="102">
        <v>6.82</v>
      </c>
      <c r="E55" s="102">
        <v>5.01</v>
      </c>
      <c r="F55" s="102">
        <v>3.8</v>
      </c>
      <c r="G55" s="102">
        <v>87.57</v>
      </c>
      <c r="H55" s="102">
        <v>6.0000000000000001E-3</v>
      </c>
      <c r="I55" s="102">
        <v>0.4</v>
      </c>
      <c r="J55" s="102">
        <v>0.05</v>
      </c>
      <c r="K55" s="102">
        <v>0</v>
      </c>
      <c r="L55" s="102">
        <v>148</v>
      </c>
      <c r="M55" s="102">
        <v>10</v>
      </c>
      <c r="N55" s="102">
        <v>82</v>
      </c>
      <c r="O55" s="160">
        <v>0</v>
      </c>
    </row>
    <row r="56" spans="1:15" x14ac:dyDescent="0.2">
      <c r="A56" s="3" t="s">
        <v>237</v>
      </c>
      <c r="B56" s="6" t="s">
        <v>199</v>
      </c>
      <c r="C56" s="79">
        <v>200</v>
      </c>
      <c r="D56" s="22">
        <v>0.18</v>
      </c>
      <c r="E56" s="22">
        <v>0.2</v>
      </c>
      <c r="F56" s="22">
        <v>9.4</v>
      </c>
      <c r="G56" s="24">
        <v>17</v>
      </c>
      <c r="H56" s="24">
        <v>0</v>
      </c>
      <c r="I56" s="24">
        <v>6</v>
      </c>
      <c r="J56" s="24">
        <v>2.2999999999999998</v>
      </c>
      <c r="K56" s="24">
        <v>0.1</v>
      </c>
      <c r="L56" s="24">
        <v>9.6</v>
      </c>
      <c r="M56" s="24">
        <v>5.4</v>
      </c>
      <c r="N56" s="20">
        <v>6.6</v>
      </c>
      <c r="O56" s="103">
        <v>1.4</v>
      </c>
    </row>
    <row r="57" spans="1:15" x14ac:dyDescent="0.2">
      <c r="A57" s="6" t="s">
        <v>96</v>
      </c>
      <c r="B57" s="6" t="s">
        <v>50</v>
      </c>
      <c r="C57" s="115">
        <v>60</v>
      </c>
      <c r="D57" s="20">
        <v>4.5599999999999996</v>
      </c>
      <c r="E57" s="20">
        <v>0.48</v>
      </c>
      <c r="F57" s="20">
        <v>29.52</v>
      </c>
      <c r="G57" s="20">
        <v>141</v>
      </c>
      <c r="H57" s="20">
        <v>6.6000000000000003E-2</v>
      </c>
      <c r="I57" s="20">
        <v>0</v>
      </c>
      <c r="J57" s="20">
        <v>0</v>
      </c>
      <c r="K57" s="20">
        <v>0.66</v>
      </c>
      <c r="L57" s="20">
        <v>12</v>
      </c>
      <c r="M57" s="20">
        <v>8.4</v>
      </c>
      <c r="N57" s="20">
        <v>39</v>
      </c>
      <c r="O57" s="20">
        <v>0.66</v>
      </c>
    </row>
    <row r="58" spans="1:15" ht="16.5" thickBot="1" x14ac:dyDescent="0.25">
      <c r="A58" s="203" t="s">
        <v>53</v>
      </c>
      <c r="B58" s="176"/>
      <c r="C58" s="18"/>
      <c r="D58" s="18">
        <f t="shared" ref="D58:O58" si="7">SUM(D53:D57)</f>
        <v>16.504999999999999</v>
      </c>
      <c r="E58" s="18">
        <f t="shared" si="7"/>
        <v>15.455</v>
      </c>
      <c r="F58" s="35">
        <f t="shared" si="7"/>
        <v>65.08</v>
      </c>
      <c r="G58" s="18">
        <f t="shared" si="7"/>
        <v>444.97</v>
      </c>
      <c r="H58" s="18">
        <f t="shared" si="7"/>
        <v>0.17200000000000001</v>
      </c>
      <c r="I58" s="18">
        <f t="shared" si="7"/>
        <v>7.8</v>
      </c>
      <c r="J58" s="18">
        <f t="shared" si="7"/>
        <v>2.4099999999999997</v>
      </c>
      <c r="K58" s="18">
        <f t="shared" si="7"/>
        <v>0.84000000000000008</v>
      </c>
      <c r="L58" s="18">
        <f t="shared" si="7"/>
        <v>325.8</v>
      </c>
      <c r="M58" s="18">
        <f t="shared" si="7"/>
        <v>52.5</v>
      </c>
      <c r="N58" s="89">
        <f t="shared" si="7"/>
        <v>306.25</v>
      </c>
      <c r="O58" s="89">
        <f t="shared" si="7"/>
        <v>2.57</v>
      </c>
    </row>
    <row r="59" spans="1:15" ht="16.5" thickTop="1" x14ac:dyDescent="0.2">
      <c r="A59" s="210" t="s">
        <v>54</v>
      </c>
      <c r="B59" s="211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126"/>
      <c r="O59" s="166"/>
    </row>
    <row r="60" spans="1:15" s="72" customFormat="1" x14ac:dyDescent="0.2">
      <c r="A60" s="3" t="s">
        <v>179</v>
      </c>
      <c r="B60" s="6" t="s">
        <v>181</v>
      </c>
      <c r="C60" s="115">
        <v>200</v>
      </c>
      <c r="D60" s="20">
        <v>5.8</v>
      </c>
      <c r="E60" s="20">
        <v>5</v>
      </c>
      <c r="F60" s="20">
        <v>8</v>
      </c>
      <c r="G60" s="20">
        <v>100</v>
      </c>
      <c r="H60" s="20">
        <v>0.08</v>
      </c>
      <c r="I60" s="20">
        <v>1.4</v>
      </c>
      <c r="J60" s="20">
        <v>0.04</v>
      </c>
      <c r="K60" s="20">
        <v>0</v>
      </c>
      <c r="L60" s="20">
        <v>240</v>
      </c>
      <c r="M60" s="20">
        <v>28</v>
      </c>
      <c r="N60" s="20">
        <v>180</v>
      </c>
      <c r="O60" s="21">
        <v>0.2</v>
      </c>
    </row>
    <row r="61" spans="1:15" s="107" customFormat="1" x14ac:dyDescent="0.25">
      <c r="A61" s="60" t="s">
        <v>226</v>
      </c>
      <c r="B61" s="60" t="s">
        <v>196</v>
      </c>
      <c r="C61" s="102">
        <v>40</v>
      </c>
      <c r="D61" s="102">
        <v>3.6</v>
      </c>
      <c r="E61" s="102">
        <v>3.44</v>
      </c>
      <c r="F61" s="102">
        <v>27.24</v>
      </c>
      <c r="G61" s="102">
        <v>154</v>
      </c>
      <c r="H61" s="102">
        <v>3.2000000000000001E-2</v>
      </c>
      <c r="I61" s="102">
        <v>0</v>
      </c>
      <c r="J61" s="102">
        <v>0</v>
      </c>
      <c r="K61" s="102">
        <v>0</v>
      </c>
      <c r="L61" s="102">
        <v>3.6</v>
      </c>
      <c r="M61" s="102">
        <v>3.6</v>
      </c>
      <c r="N61" s="102">
        <v>16.399999999999999</v>
      </c>
      <c r="O61" s="160">
        <v>0.24</v>
      </c>
    </row>
    <row r="62" spans="1:15" ht="16.5" thickBot="1" x14ac:dyDescent="0.25">
      <c r="A62" s="212" t="s">
        <v>55</v>
      </c>
      <c r="B62" s="213"/>
      <c r="C62" s="35"/>
      <c r="D62" s="35">
        <f>SUM(D60:D61)</f>
        <v>9.4</v>
      </c>
      <c r="E62" s="35">
        <f>SUM(E60:E61)</f>
        <v>8.44</v>
      </c>
      <c r="F62" s="35">
        <f>SUM(F60:F61)</f>
        <v>35.239999999999995</v>
      </c>
      <c r="G62" s="35">
        <f t="shared" ref="G62:O62" si="8">SUM(G60:G61)</f>
        <v>254</v>
      </c>
      <c r="H62" s="35">
        <f t="shared" si="8"/>
        <v>0.112</v>
      </c>
      <c r="I62" s="35">
        <f t="shared" si="8"/>
        <v>1.4</v>
      </c>
      <c r="J62" s="35">
        <f t="shared" si="8"/>
        <v>0.04</v>
      </c>
      <c r="K62" s="35">
        <f t="shared" si="8"/>
        <v>0</v>
      </c>
      <c r="L62" s="35">
        <f t="shared" si="8"/>
        <v>243.6</v>
      </c>
      <c r="M62" s="35">
        <f t="shared" si="8"/>
        <v>31.6</v>
      </c>
      <c r="N62" s="125">
        <f t="shared" si="8"/>
        <v>196.4</v>
      </c>
      <c r="O62" s="125">
        <f t="shared" si="8"/>
        <v>0.44</v>
      </c>
    </row>
    <row r="63" spans="1:15" ht="17.25" thickTop="1" thickBot="1" x14ac:dyDescent="0.25">
      <c r="A63" s="179" t="s">
        <v>41</v>
      </c>
      <c r="B63" s="180"/>
      <c r="C63" s="16"/>
      <c r="D63" s="16">
        <f t="shared" ref="D63:O63" si="9">D43+D51+D58+D62</f>
        <v>65.185000000000002</v>
      </c>
      <c r="E63" s="16">
        <f t="shared" si="9"/>
        <v>53.534999999999997</v>
      </c>
      <c r="F63" s="16">
        <f t="shared" si="9"/>
        <v>233.5</v>
      </c>
      <c r="G63" s="16">
        <f t="shared" si="9"/>
        <v>1763.77</v>
      </c>
      <c r="H63" s="16">
        <f t="shared" si="9"/>
        <v>1.591</v>
      </c>
      <c r="I63" s="16">
        <f t="shared" si="9"/>
        <v>201.30000000000004</v>
      </c>
      <c r="J63" s="16">
        <f t="shared" si="9"/>
        <v>2.76</v>
      </c>
      <c r="K63" s="16">
        <f t="shared" si="9"/>
        <v>4.7700000000000005</v>
      </c>
      <c r="L63" s="16">
        <f t="shared" si="9"/>
        <v>1303.3999999999999</v>
      </c>
      <c r="M63" s="16">
        <f t="shared" si="9"/>
        <v>508.1</v>
      </c>
      <c r="N63" s="91">
        <f t="shared" si="9"/>
        <v>1516.8500000000001</v>
      </c>
      <c r="O63" s="91">
        <f t="shared" si="9"/>
        <v>24.07</v>
      </c>
    </row>
    <row r="64" spans="1:15" ht="16.5" thickTop="1" x14ac:dyDescent="0.2">
      <c r="A64" s="5"/>
      <c r="B64" s="5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5" x14ac:dyDescent="0.2">
      <c r="A65" s="5"/>
      <c r="B65" s="5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" t="s">
        <v>89</v>
      </c>
    </row>
    <row r="66" spans="1:15" x14ac:dyDescent="0.25">
      <c r="A66" s="7" t="s">
        <v>21</v>
      </c>
      <c r="B66" s="5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5" x14ac:dyDescent="0.2">
      <c r="A67" s="8"/>
      <c r="B67" s="5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5" ht="16.5" customHeight="1" x14ac:dyDescent="0.2">
      <c r="A68" s="171" t="s">
        <v>2</v>
      </c>
      <c r="B68" s="171" t="s">
        <v>37</v>
      </c>
      <c r="C68" s="171" t="s">
        <v>3</v>
      </c>
      <c r="D68" s="171" t="s">
        <v>106</v>
      </c>
      <c r="E68" s="185"/>
      <c r="F68" s="185"/>
      <c r="G68" s="171" t="s">
        <v>4</v>
      </c>
      <c r="H68" s="171" t="s">
        <v>5</v>
      </c>
      <c r="I68" s="171"/>
      <c r="J68" s="171"/>
      <c r="K68" s="171"/>
      <c r="L68" s="171" t="s">
        <v>6</v>
      </c>
      <c r="M68" s="172"/>
      <c r="N68" s="172"/>
      <c r="O68" s="172"/>
    </row>
    <row r="69" spans="1:15" x14ac:dyDescent="0.2">
      <c r="A69" s="171"/>
      <c r="B69" s="171"/>
      <c r="C69" s="171"/>
      <c r="D69" s="113" t="s">
        <v>7</v>
      </c>
      <c r="E69" s="113" t="s">
        <v>8</v>
      </c>
      <c r="F69" s="113" t="s">
        <v>9</v>
      </c>
      <c r="G69" s="171"/>
      <c r="H69" s="113" t="s">
        <v>10</v>
      </c>
      <c r="I69" s="113" t="s">
        <v>11</v>
      </c>
      <c r="J69" s="113" t="s">
        <v>12</v>
      </c>
      <c r="K69" s="113" t="s">
        <v>13</v>
      </c>
      <c r="L69" s="113" t="s">
        <v>14</v>
      </c>
      <c r="M69" s="113" t="s">
        <v>39</v>
      </c>
      <c r="N69" s="113" t="s">
        <v>15</v>
      </c>
      <c r="O69" s="161" t="s">
        <v>16</v>
      </c>
    </row>
    <row r="70" spans="1:15" x14ac:dyDescent="0.2">
      <c r="A70" s="177" t="s">
        <v>17</v>
      </c>
      <c r="B70" s="17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93"/>
      <c r="O70" s="99"/>
    </row>
    <row r="71" spans="1:15" x14ac:dyDescent="0.2">
      <c r="A71" s="83" t="s">
        <v>115</v>
      </c>
      <c r="B71" s="6" t="s">
        <v>116</v>
      </c>
      <c r="C71" s="78">
        <v>180</v>
      </c>
      <c r="D71" s="20">
        <v>12.3</v>
      </c>
      <c r="E71" s="20">
        <v>10.9</v>
      </c>
      <c r="F71" s="20">
        <v>41.1</v>
      </c>
      <c r="G71" s="20">
        <v>313</v>
      </c>
      <c r="H71" s="20">
        <v>0.1</v>
      </c>
      <c r="I71" s="20">
        <v>1.3</v>
      </c>
      <c r="J71" s="20">
        <v>0.02</v>
      </c>
      <c r="K71" s="20">
        <v>1.2</v>
      </c>
      <c r="L71" s="20">
        <v>227.3</v>
      </c>
      <c r="M71" s="20">
        <v>20.399999999999999</v>
      </c>
      <c r="N71" s="61">
        <v>166.6</v>
      </c>
      <c r="O71" s="99">
        <v>1.3</v>
      </c>
    </row>
    <row r="72" spans="1:15" x14ac:dyDescent="0.2">
      <c r="A72" s="3" t="s">
        <v>48</v>
      </c>
      <c r="B72" s="6" t="s">
        <v>95</v>
      </c>
      <c r="C72" s="115">
        <v>100</v>
      </c>
      <c r="D72" s="20">
        <v>0.4</v>
      </c>
      <c r="E72" s="20">
        <v>0.3</v>
      </c>
      <c r="F72" s="20">
        <v>10.3</v>
      </c>
      <c r="G72" s="20">
        <v>47</v>
      </c>
      <c r="H72" s="20">
        <v>0.02</v>
      </c>
      <c r="I72" s="20">
        <v>5</v>
      </c>
      <c r="J72" s="20">
        <v>0</v>
      </c>
      <c r="K72" s="20">
        <v>0.4</v>
      </c>
      <c r="L72" s="20">
        <v>19</v>
      </c>
      <c r="M72" s="20">
        <v>12</v>
      </c>
      <c r="N72" s="20">
        <v>16</v>
      </c>
      <c r="O72" s="21">
        <v>2.2999999999999998</v>
      </c>
    </row>
    <row r="73" spans="1:15" x14ac:dyDescent="0.2">
      <c r="A73" s="6" t="s">
        <v>96</v>
      </c>
      <c r="B73" s="6" t="s">
        <v>50</v>
      </c>
      <c r="C73" s="115">
        <v>50</v>
      </c>
      <c r="D73" s="20">
        <v>3.8</v>
      </c>
      <c r="E73" s="20">
        <v>0.4</v>
      </c>
      <c r="F73" s="20">
        <v>24.6</v>
      </c>
      <c r="G73" s="20">
        <v>117.5</v>
      </c>
      <c r="H73" s="20">
        <v>5.5E-2</v>
      </c>
      <c r="I73" s="20">
        <v>0</v>
      </c>
      <c r="J73" s="20">
        <v>0</v>
      </c>
      <c r="K73" s="20">
        <v>0.55000000000000004</v>
      </c>
      <c r="L73" s="20">
        <v>10</v>
      </c>
      <c r="M73" s="20">
        <v>7</v>
      </c>
      <c r="N73" s="20">
        <v>32.5</v>
      </c>
      <c r="O73" s="20">
        <v>0.55000000000000004</v>
      </c>
    </row>
    <row r="74" spans="1:15" x14ac:dyDescent="0.2">
      <c r="A74" s="76" t="s">
        <v>231</v>
      </c>
      <c r="B74" s="12" t="s">
        <v>183</v>
      </c>
      <c r="C74" s="24">
        <v>200</v>
      </c>
      <c r="D74" s="24">
        <v>0.4</v>
      </c>
      <c r="E74" s="24">
        <v>0</v>
      </c>
      <c r="F74" s="24">
        <v>5</v>
      </c>
      <c r="G74" s="24">
        <v>22</v>
      </c>
      <c r="H74" s="24">
        <v>0.14000000000000001</v>
      </c>
      <c r="I74" s="24">
        <v>20</v>
      </c>
      <c r="J74" s="24">
        <v>0</v>
      </c>
      <c r="K74" s="24">
        <v>0</v>
      </c>
      <c r="L74" s="24">
        <v>990</v>
      </c>
      <c r="M74" s="24">
        <v>880</v>
      </c>
      <c r="N74" s="62">
        <v>1648</v>
      </c>
      <c r="O74" s="160">
        <v>164</v>
      </c>
    </row>
    <row r="75" spans="1:15" ht="16.5" thickBot="1" x14ac:dyDescent="0.25">
      <c r="A75" s="173" t="s">
        <v>18</v>
      </c>
      <c r="B75" s="174"/>
      <c r="C75" s="18"/>
      <c r="D75" s="18">
        <f t="shared" ref="D75:O75" si="10">SUM(D71:D74)</f>
        <v>16.899999999999999</v>
      </c>
      <c r="E75" s="18">
        <f t="shared" si="10"/>
        <v>11.600000000000001</v>
      </c>
      <c r="F75" s="18">
        <f t="shared" si="10"/>
        <v>81</v>
      </c>
      <c r="G75" s="18">
        <f t="shared" si="10"/>
        <v>499.5</v>
      </c>
      <c r="H75" s="18">
        <f t="shared" si="10"/>
        <v>0.31500000000000006</v>
      </c>
      <c r="I75" s="18">
        <f t="shared" si="10"/>
        <v>26.3</v>
      </c>
      <c r="J75" s="18">
        <f t="shared" si="10"/>
        <v>0.02</v>
      </c>
      <c r="K75" s="18">
        <f t="shared" si="10"/>
        <v>2.1500000000000004</v>
      </c>
      <c r="L75" s="18">
        <f t="shared" si="10"/>
        <v>1246.3</v>
      </c>
      <c r="M75" s="18">
        <f t="shared" si="10"/>
        <v>919.4</v>
      </c>
      <c r="N75" s="89">
        <f t="shared" si="10"/>
        <v>1863.1</v>
      </c>
      <c r="O75" s="89">
        <f t="shared" si="10"/>
        <v>168.15</v>
      </c>
    </row>
    <row r="76" spans="1:15" ht="16.5" thickTop="1" x14ac:dyDescent="0.2">
      <c r="A76" s="177" t="s">
        <v>19</v>
      </c>
      <c r="B76" s="178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63"/>
      <c r="O76" s="166"/>
    </row>
    <row r="77" spans="1:15" x14ac:dyDescent="0.2">
      <c r="A77" s="74" t="s">
        <v>206</v>
      </c>
      <c r="B77" s="14" t="s">
        <v>102</v>
      </c>
      <c r="C77" s="115">
        <v>70</v>
      </c>
      <c r="D77" s="20">
        <v>0.43</v>
      </c>
      <c r="E77" s="20">
        <v>9.7200000000000006</v>
      </c>
      <c r="F77" s="20">
        <v>1.0900000000000001</v>
      </c>
      <c r="G77" s="20">
        <v>93</v>
      </c>
      <c r="H77" s="20">
        <v>0.2</v>
      </c>
      <c r="I77" s="20">
        <v>66.5</v>
      </c>
      <c r="J77" s="20">
        <v>0</v>
      </c>
      <c r="K77" s="20">
        <v>0</v>
      </c>
      <c r="L77" s="20">
        <v>152.94999999999999</v>
      </c>
      <c r="M77" s="20">
        <v>93.1</v>
      </c>
      <c r="N77" s="20">
        <v>280.14</v>
      </c>
      <c r="O77" s="20">
        <v>3.99</v>
      </c>
    </row>
    <row r="78" spans="1:15" x14ac:dyDescent="0.2">
      <c r="A78" s="3" t="s">
        <v>124</v>
      </c>
      <c r="B78" s="6" t="s">
        <v>97</v>
      </c>
      <c r="C78" s="78">
        <v>350</v>
      </c>
      <c r="D78" s="20">
        <v>8.5</v>
      </c>
      <c r="E78" s="20">
        <v>5.58</v>
      </c>
      <c r="F78" s="20">
        <v>33.6</v>
      </c>
      <c r="G78" s="24">
        <v>219</v>
      </c>
      <c r="H78" s="24">
        <v>0.4</v>
      </c>
      <c r="I78" s="20">
        <v>18.8</v>
      </c>
      <c r="J78" s="20">
        <v>0.02</v>
      </c>
      <c r="K78" s="20">
        <v>0.1</v>
      </c>
      <c r="L78" s="20">
        <v>56</v>
      </c>
      <c r="M78" s="20">
        <v>53.3</v>
      </c>
      <c r="N78" s="20">
        <v>126.7</v>
      </c>
      <c r="O78" s="61">
        <v>2.8</v>
      </c>
    </row>
    <row r="79" spans="1:15" s="73" customFormat="1" x14ac:dyDescent="0.2">
      <c r="A79" s="69" t="s">
        <v>130</v>
      </c>
      <c r="B79" s="70" t="s">
        <v>131</v>
      </c>
      <c r="C79" s="82">
        <v>200</v>
      </c>
      <c r="D79" s="71">
        <v>3.5</v>
      </c>
      <c r="E79" s="71">
        <v>5.8</v>
      </c>
      <c r="F79" s="71">
        <v>19.5</v>
      </c>
      <c r="G79" s="71">
        <v>143</v>
      </c>
      <c r="H79" s="71">
        <v>0.3</v>
      </c>
      <c r="I79" s="71">
        <v>17.899999999999999</v>
      </c>
      <c r="J79" s="71">
        <v>4.0999999999999996</v>
      </c>
      <c r="K79" s="71">
        <v>1.8</v>
      </c>
      <c r="L79" s="71">
        <v>69.8</v>
      </c>
      <c r="M79" s="71">
        <v>41.7</v>
      </c>
      <c r="N79" s="75">
        <v>81.599999999999994</v>
      </c>
      <c r="O79" s="162">
        <v>2.7</v>
      </c>
    </row>
    <row r="80" spans="1:15" x14ac:dyDescent="0.2">
      <c r="A80" s="135" t="s">
        <v>138</v>
      </c>
      <c r="B80" s="6" t="s">
        <v>139</v>
      </c>
      <c r="C80" s="79">
        <v>90</v>
      </c>
      <c r="D80" s="20">
        <v>16</v>
      </c>
      <c r="E80" s="20">
        <v>4.8</v>
      </c>
      <c r="F80" s="20">
        <v>4.2</v>
      </c>
      <c r="G80" s="20">
        <v>126</v>
      </c>
      <c r="H80" s="20">
        <v>0.1</v>
      </c>
      <c r="I80" s="20">
        <v>0.8</v>
      </c>
      <c r="J80" s="20">
        <v>0.1</v>
      </c>
      <c r="K80" s="20">
        <v>0.4</v>
      </c>
      <c r="L80" s="20">
        <v>82.3</v>
      </c>
      <c r="M80" s="20">
        <v>61.8</v>
      </c>
      <c r="N80" s="61">
        <v>299.7</v>
      </c>
      <c r="O80" s="99">
        <v>1.4</v>
      </c>
    </row>
    <row r="81" spans="1:16" x14ac:dyDescent="0.2">
      <c r="A81" s="3" t="s">
        <v>166</v>
      </c>
      <c r="B81" s="6" t="s">
        <v>164</v>
      </c>
      <c r="C81" s="78">
        <v>200</v>
      </c>
      <c r="D81" s="20">
        <v>0.7</v>
      </c>
      <c r="E81" s="20">
        <v>0.3</v>
      </c>
      <c r="F81" s="20">
        <v>9.6999999999999993</v>
      </c>
      <c r="G81" s="24">
        <v>57</v>
      </c>
      <c r="H81" s="20">
        <v>0</v>
      </c>
      <c r="I81" s="20">
        <v>80</v>
      </c>
      <c r="J81" s="20">
        <v>0.3</v>
      </c>
      <c r="K81" s="20">
        <v>0</v>
      </c>
      <c r="L81" s="20">
        <v>19.2</v>
      </c>
      <c r="M81" s="20">
        <v>4.9000000000000004</v>
      </c>
      <c r="N81" s="20">
        <v>3.1</v>
      </c>
      <c r="O81" s="20">
        <v>0.7</v>
      </c>
    </row>
    <row r="82" spans="1:16" x14ac:dyDescent="0.2">
      <c r="A82" s="6" t="s">
        <v>174</v>
      </c>
      <c r="B82" s="6" t="s">
        <v>49</v>
      </c>
      <c r="C82" s="115">
        <v>50</v>
      </c>
      <c r="D82" s="20">
        <v>3.3</v>
      </c>
      <c r="E82" s="20">
        <v>0.6</v>
      </c>
      <c r="F82" s="20">
        <v>16.7</v>
      </c>
      <c r="G82" s="20">
        <v>87</v>
      </c>
      <c r="H82" s="20">
        <v>0.09</v>
      </c>
      <c r="I82" s="20">
        <v>0</v>
      </c>
      <c r="J82" s="20">
        <v>0</v>
      </c>
      <c r="K82" s="20">
        <v>0.7</v>
      </c>
      <c r="L82" s="20">
        <v>17.5</v>
      </c>
      <c r="M82" s="20">
        <v>23.5</v>
      </c>
      <c r="N82" s="20">
        <v>79</v>
      </c>
      <c r="O82" s="20">
        <v>1.95</v>
      </c>
    </row>
    <row r="83" spans="1:16" ht="16.5" thickBot="1" x14ac:dyDescent="0.25">
      <c r="A83" s="173" t="s">
        <v>20</v>
      </c>
      <c r="B83" s="174"/>
      <c r="C83" s="18"/>
      <c r="D83" s="18">
        <f t="shared" ref="D83:O83" si="11">SUM(D77:D82)</f>
        <v>32.43</v>
      </c>
      <c r="E83" s="18">
        <f t="shared" si="11"/>
        <v>26.800000000000004</v>
      </c>
      <c r="F83" s="18">
        <f t="shared" si="11"/>
        <v>84.79</v>
      </c>
      <c r="G83" s="18">
        <f t="shared" si="11"/>
        <v>725</v>
      </c>
      <c r="H83" s="18">
        <f t="shared" si="11"/>
        <v>1.0900000000000003</v>
      </c>
      <c r="I83" s="18">
        <f t="shared" si="11"/>
        <v>184</v>
      </c>
      <c r="J83" s="18">
        <f t="shared" si="11"/>
        <v>4.5199999999999987</v>
      </c>
      <c r="K83" s="18">
        <f t="shared" si="11"/>
        <v>3</v>
      </c>
      <c r="L83" s="18">
        <f t="shared" si="11"/>
        <v>397.75</v>
      </c>
      <c r="M83" s="18">
        <f t="shared" si="11"/>
        <v>278.29999999999995</v>
      </c>
      <c r="N83" s="89">
        <f t="shared" si="11"/>
        <v>870.2399999999999</v>
      </c>
      <c r="O83" s="89">
        <f t="shared" si="11"/>
        <v>13.54</v>
      </c>
    </row>
    <row r="84" spans="1:16" ht="16.5" thickTop="1" x14ac:dyDescent="0.2">
      <c r="A84" s="181" t="s">
        <v>46</v>
      </c>
      <c r="B84" s="182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90"/>
      <c r="O84" s="166"/>
    </row>
    <row r="85" spans="1:16" x14ac:dyDescent="0.2">
      <c r="A85" s="3" t="s">
        <v>154</v>
      </c>
      <c r="B85" s="6" t="s">
        <v>155</v>
      </c>
      <c r="C85" s="78">
        <v>85</v>
      </c>
      <c r="D85" s="20">
        <v>13.6</v>
      </c>
      <c r="E85" s="20">
        <v>3.4</v>
      </c>
      <c r="F85" s="20">
        <v>6.2</v>
      </c>
      <c r="G85" s="20">
        <v>111</v>
      </c>
      <c r="H85" s="24">
        <v>1.8</v>
      </c>
      <c r="I85" s="24">
        <v>0.7</v>
      </c>
      <c r="J85" s="24">
        <v>29.7</v>
      </c>
      <c r="K85" s="24">
        <v>0.1</v>
      </c>
      <c r="L85" s="24">
        <v>145.4</v>
      </c>
      <c r="M85" s="24">
        <v>32.9</v>
      </c>
      <c r="N85" s="62">
        <v>241.4</v>
      </c>
      <c r="O85" s="117">
        <v>0.03</v>
      </c>
    </row>
    <row r="86" spans="1:16" x14ac:dyDescent="0.25">
      <c r="A86" s="69" t="s">
        <v>238</v>
      </c>
      <c r="B86" s="6" t="s">
        <v>198</v>
      </c>
      <c r="C86" s="87">
        <v>200</v>
      </c>
      <c r="D86" s="20">
        <v>0.4</v>
      </c>
      <c r="E86" s="20">
        <v>0.1</v>
      </c>
      <c r="F86" s="20">
        <v>14.9</v>
      </c>
      <c r="G86" s="24">
        <v>62</v>
      </c>
      <c r="H86" s="24">
        <v>0</v>
      </c>
      <c r="I86" s="24">
        <v>2.9</v>
      </c>
      <c r="J86" s="24">
        <v>0</v>
      </c>
      <c r="K86" s="24">
        <v>0</v>
      </c>
      <c r="L86" s="24">
        <v>7.5</v>
      </c>
      <c r="M86" s="20">
        <v>4.8</v>
      </c>
      <c r="N86" s="105">
        <v>11</v>
      </c>
      <c r="O86" s="32">
        <v>0.95</v>
      </c>
      <c r="P86" s="32"/>
    </row>
    <row r="87" spans="1:16" x14ac:dyDescent="0.2">
      <c r="A87" s="3" t="s">
        <v>48</v>
      </c>
      <c r="B87" s="6" t="s">
        <v>188</v>
      </c>
      <c r="C87" s="78">
        <v>100</v>
      </c>
      <c r="D87" s="20">
        <v>0.4</v>
      </c>
      <c r="E87" s="20">
        <v>0.4</v>
      </c>
      <c r="F87" s="20">
        <v>9.8000000000000007</v>
      </c>
      <c r="G87" s="20">
        <v>47</v>
      </c>
      <c r="H87" s="20">
        <v>0.03</v>
      </c>
      <c r="I87" s="20">
        <v>10</v>
      </c>
      <c r="J87" s="20">
        <v>0</v>
      </c>
      <c r="K87" s="20">
        <v>0.2</v>
      </c>
      <c r="L87" s="20">
        <v>16</v>
      </c>
      <c r="M87" s="20">
        <v>9</v>
      </c>
      <c r="N87" s="20">
        <v>11</v>
      </c>
      <c r="O87" s="21">
        <v>2.2000000000000002</v>
      </c>
    </row>
    <row r="88" spans="1:16" x14ac:dyDescent="0.2">
      <c r="A88" s="6" t="s">
        <v>96</v>
      </c>
      <c r="B88" s="6" t="s">
        <v>50</v>
      </c>
      <c r="C88" s="115">
        <v>60</v>
      </c>
      <c r="D88" s="20">
        <v>4.5599999999999996</v>
      </c>
      <c r="E88" s="20">
        <v>0.48</v>
      </c>
      <c r="F88" s="20">
        <v>29.52</v>
      </c>
      <c r="G88" s="20">
        <v>141</v>
      </c>
      <c r="H88" s="20">
        <v>6.6000000000000003E-2</v>
      </c>
      <c r="I88" s="20">
        <v>0</v>
      </c>
      <c r="J88" s="20">
        <v>0</v>
      </c>
      <c r="K88" s="20">
        <v>0.66</v>
      </c>
      <c r="L88" s="20">
        <v>12</v>
      </c>
      <c r="M88" s="20">
        <v>8.4</v>
      </c>
      <c r="N88" s="20">
        <v>39</v>
      </c>
      <c r="O88" s="20">
        <v>0.66</v>
      </c>
    </row>
    <row r="89" spans="1:16" ht="16.5" thickBot="1" x14ac:dyDescent="0.25">
      <c r="A89" s="175" t="s">
        <v>47</v>
      </c>
      <c r="B89" s="176"/>
      <c r="C89" s="18"/>
      <c r="D89" s="18">
        <f t="shared" ref="D89:O89" si="12">SUM(D85:D88)</f>
        <v>18.96</v>
      </c>
      <c r="E89" s="18">
        <f t="shared" si="12"/>
        <v>4.38</v>
      </c>
      <c r="F89" s="18">
        <f t="shared" si="12"/>
        <v>60.42</v>
      </c>
      <c r="G89" s="18">
        <f t="shared" si="12"/>
        <v>361</v>
      </c>
      <c r="H89" s="18">
        <f t="shared" si="12"/>
        <v>1.8960000000000001</v>
      </c>
      <c r="I89" s="18">
        <f t="shared" si="12"/>
        <v>13.6</v>
      </c>
      <c r="J89" s="18">
        <f t="shared" si="12"/>
        <v>29.7</v>
      </c>
      <c r="K89" s="18">
        <f t="shared" si="12"/>
        <v>0.96000000000000008</v>
      </c>
      <c r="L89" s="18">
        <f t="shared" si="12"/>
        <v>180.9</v>
      </c>
      <c r="M89" s="18">
        <f t="shared" si="12"/>
        <v>55.099999999999994</v>
      </c>
      <c r="N89" s="89">
        <f t="shared" si="12"/>
        <v>302.39999999999998</v>
      </c>
      <c r="O89" s="89">
        <f t="shared" si="12"/>
        <v>3.8400000000000003</v>
      </c>
    </row>
    <row r="90" spans="1:16" ht="16.5" thickTop="1" x14ac:dyDescent="0.2">
      <c r="A90" s="177" t="s">
        <v>54</v>
      </c>
      <c r="B90" s="178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63"/>
      <c r="O90" s="166"/>
    </row>
    <row r="91" spans="1:16" x14ac:dyDescent="0.2">
      <c r="A91" s="11" t="s">
        <v>179</v>
      </c>
      <c r="B91" s="13" t="s">
        <v>182</v>
      </c>
      <c r="C91" s="115">
        <v>200</v>
      </c>
      <c r="D91" s="20">
        <v>5.8</v>
      </c>
      <c r="E91" s="20">
        <v>5</v>
      </c>
      <c r="F91" s="20">
        <v>8</v>
      </c>
      <c r="G91" s="20">
        <v>100</v>
      </c>
      <c r="H91" s="20">
        <v>0.08</v>
      </c>
      <c r="I91" s="20">
        <v>11.4</v>
      </c>
      <c r="J91" s="20">
        <v>0.04</v>
      </c>
      <c r="K91" s="20">
        <v>0</v>
      </c>
      <c r="L91" s="20">
        <v>240</v>
      </c>
      <c r="M91" s="20">
        <v>28</v>
      </c>
      <c r="N91" s="20">
        <v>180</v>
      </c>
      <c r="O91" s="61">
        <v>0.2</v>
      </c>
    </row>
    <row r="92" spans="1:16" x14ac:dyDescent="0.25">
      <c r="A92" s="60" t="s">
        <v>228</v>
      </c>
      <c r="B92" s="60" t="s">
        <v>187</v>
      </c>
      <c r="C92" s="106">
        <v>2</v>
      </c>
      <c r="D92" s="106">
        <v>2</v>
      </c>
      <c r="E92" s="106">
        <v>6.8</v>
      </c>
      <c r="F92" s="106">
        <v>28.4</v>
      </c>
      <c r="G92" s="106">
        <v>182.4</v>
      </c>
      <c r="H92" s="106">
        <v>3.2000000000000001E-2</v>
      </c>
      <c r="I92" s="106">
        <v>0</v>
      </c>
      <c r="J92" s="106">
        <v>0</v>
      </c>
      <c r="K92" s="106">
        <v>0</v>
      </c>
      <c r="L92" s="106">
        <v>4.8</v>
      </c>
      <c r="M92" s="106">
        <v>6.6</v>
      </c>
      <c r="N92" s="106">
        <v>19.2</v>
      </c>
      <c r="O92" s="160">
        <v>0.34</v>
      </c>
    </row>
    <row r="93" spans="1:16" ht="16.5" thickBot="1" x14ac:dyDescent="0.25">
      <c r="A93" s="175" t="s">
        <v>55</v>
      </c>
      <c r="B93" s="176"/>
      <c r="C93" s="18"/>
      <c r="D93" s="18">
        <f t="shared" ref="D93:O93" si="13">SUM(D91:D92)</f>
        <v>7.8</v>
      </c>
      <c r="E93" s="18">
        <f t="shared" si="13"/>
        <v>11.8</v>
      </c>
      <c r="F93" s="18">
        <f t="shared" si="13"/>
        <v>36.4</v>
      </c>
      <c r="G93" s="18">
        <f t="shared" si="13"/>
        <v>282.39999999999998</v>
      </c>
      <c r="H93" s="18">
        <f t="shared" si="13"/>
        <v>0.112</v>
      </c>
      <c r="I93" s="18">
        <f t="shared" si="13"/>
        <v>11.4</v>
      </c>
      <c r="J93" s="18">
        <f t="shared" si="13"/>
        <v>0.04</v>
      </c>
      <c r="K93" s="18">
        <f t="shared" si="13"/>
        <v>0</v>
      </c>
      <c r="L93" s="18">
        <f t="shared" si="13"/>
        <v>244.8</v>
      </c>
      <c r="M93" s="18">
        <f t="shared" si="13"/>
        <v>34.6</v>
      </c>
      <c r="N93" s="89">
        <f t="shared" si="13"/>
        <v>199.2</v>
      </c>
      <c r="O93" s="89">
        <f t="shared" si="13"/>
        <v>0.54</v>
      </c>
    </row>
    <row r="94" spans="1:16" ht="17.25" thickTop="1" thickBot="1" x14ac:dyDescent="0.25">
      <c r="A94" s="179" t="s">
        <v>22</v>
      </c>
      <c r="B94" s="180"/>
      <c r="C94" s="16"/>
      <c r="D94" s="16">
        <f t="shared" ref="D94:O94" si="14">D75+D83+D89+D93</f>
        <v>76.089999999999989</v>
      </c>
      <c r="E94" s="16">
        <f t="shared" si="14"/>
        <v>54.580000000000013</v>
      </c>
      <c r="F94" s="16">
        <f t="shared" si="14"/>
        <v>262.61</v>
      </c>
      <c r="G94" s="16">
        <f t="shared" si="14"/>
        <v>1867.9</v>
      </c>
      <c r="H94" s="16">
        <f t="shared" si="14"/>
        <v>3.4130000000000003</v>
      </c>
      <c r="I94" s="16">
        <f t="shared" si="14"/>
        <v>235.3</v>
      </c>
      <c r="J94" s="16">
        <f t="shared" si="14"/>
        <v>34.279999999999994</v>
      </c>
      <c r="K94" s="16">
        <f t="shared" si="14"/>
        <v>6.11</v>
      </c>
      <c r="L94" s="16">
        <f t="shared" si="14"/>
        <v>2069.75</v>
      </c>
      <c r="M94" s="16">
        <f t="shared" si="14"/>
        <v>1287.3999999999996</v>
      </c>
      <c r="N94" s="91">
        <f t="shared" si="14"/>
        <v>3234.9399999999996</v>
      </c>
      <c r="O94" s="91">
        <f t="shared" si="14"/>
        <v>186.07</v>
      </c>
    </row>
    <row r="95" spans="1:16" ht="16.5" thickTop="1" x14ac:dyDescent="0.2">
      <c r="A95" s="5"/>
      <c r="B95" s="5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6" x14ac:dyDescent="0.2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" t="s">
        <v>89</v>
      </c>
    </row>
    <row r="97" spans="1:16" x14ac:dyDescent="0.25">
      <c r="A97" s="7" t="s">
        <v>23</v>
      </c>
      <c r="B97" s="5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6" x14ac:dyDescent="0.2">
      <c r="A98" s="8"/>
      <c r="B98" s="5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6" ht="16.5" customHeight="1" x14ac:dyDescent="0.2">
      <c r="A99" s="171" t="s">
        <v>2</v>
      </c>
      <c r="B99" s="171" t="s">
        <v>37</v>
      </c>
      <c r="C99" s="171" t="s">
        <v>3</v>
      </c>
      <c r="D99" s="171" t="s">
        <v>106</v>
      </c>
      <c r="E99" s="185"/>
      <c r="F99" s="185"/>
      <c r="G99" s="171" t="s">
        <v>4</v>
      </c>
      <c r="H99" s="171" t="s">
        <v>5</v>
      </c>
      <c r="I99" s="171"/>
      <c r="J99" s="171"/>
      <c r="K99" s="171"/>
      <c r="L99" s="171" t="s">
        <v>6</v>
      </c>
      <c r="M99" s="172"/>
      <c r="N99" s="172"/>
      <c r="O99" s="172"/>
    </row>
    <row r="100" spans="1:16" x14ac:dyDescent="0.2">
      <c r="A100" s="171"/>
      <c r="B100" s="171"/>
      <c r="C100" s="171"/>
      <c r="D100" s="113" t="s">
        <v>7</v>
      </c>
      <c r="E100" s="113" t="s">
        <v>8</v>
      </c>
      <c r="F100" s="113" t="s">
        <v>9</v>
      </c>
      <c r="G100" s="171"/>
      <c r="H100" s="113" t="s">
        <v>10</v>
      </c>
      <c r="I100" s="113" t="s">
        <v>11</v>
      </c>
      <c r="J100" s="113" t="s">
        <v>12</v>
      </c>
      <c r="K100" s="113" t="s">
        <v>13</v>
      </c>
      <c r="L100" s="113" t="s">
        <v>14</v>
      </c>
      <c r="M100" s="113" t="s">
        <v>39</v>
      </c>
      <c r="N100" s="113" t="s">
        <v>15</v>
      </c>
      <c r="O100" s="161" t="s">
        <v>16</v>
      </c>
    </row>
    <row r="101" spans="1:16" x14ac:dyDescent="0.2">
      <c r="A101" s="177" t="s">
        <v>17</v>
      </c>
      <c r="B101" s="17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93"/>
      <c r="O101" s="99"/>
    </row>
    <row r="102" spans="1:16" x14ac:dyDescent="0.2">
      <c r="A102" s="74" t="s">
        <v>207</v>
      </c>
      <c r="B102" s="14" t="s">
        <v>100</v>
      </c>
      <c r="C102" s="118">
        <v>70</v>
      </c>
      <c r="D102" s="22">
        <v>0.7</v>
      </c>
      <c r="E102" s="22">
        <v>0.23</v>
      </c>
      <c r="F102" s="22">
        <v>0.23</v>
      </c>
      <c r="G102" s="22">
        <v>16.7</v>
      </c>
      <c r="H102" s="22">
        <v>0</v>
      </c>
      <c r="I102" s="22">
        <v>17.68</v>
      </c>
      <c r="J102" s="22">
        <v>0.23</v>
      </c>
      <c r="K102" s="22">
        <v>0.23</v>
      </c>
      <c r="L102" s="22">
        <v>9.8000000000000007</v>
      </c>
      <c r="M102" s="22">
        <v>14</v>
      </c>
      <c r="N102" s="22">
        <v>18.38</v>
      </c>
      <c r="O102" s="63">
        <v>0.7</v>
      </c>
    </row>
    <row r="103" spans="1:16" x14ac:dyDescent="0.2">
      <c r="A103" s="3" t="s">
        <v>109</v>
      </c>
      <c r="B103" s="6" t="s">
        <v>110</v>
      </c>
      <c r="C103" s="78">
        <v>70</v>
      </c>
      <c r="D103" s="20">
        <v>10</v>
      </c>
      <c r="E103" s="20">
        <v>11.6</v>
      </c>
      <c r="F103" s="20">
        <v>1.4</v>
      </c>
      <c r="G103" s="24">
        <v>151</v>
      </c>
      <c r="H103" s="24">
        <v>0.05</v>
      </c>
      <c r="I103" s="24">
        <v>0.6</v>
      </c>
      <c r="J103" s="24">
        <v>1.4</v>
      </c>
      <c r="K103" s="24">
        <v>0.03</v>
      </c>
      <c r="L103" s="24">
        <v>151</v>
      </c>
      <c r="M103" s="24">
        <v>14.2</v>
      </c>
      <c r="N103" s="62">
        <v>176</v>
      </c>
      <c r="O103" s="99">
        <v>1.5</v>
      </c>
    </row>
    <row r="104" spans="1:16" x14ac:dyDescent="0.25">
      <c r="A104" s="3" t="s">
        <v>163</v>
      </c>
      <c r="B104" s="6" t="s">
        <v>160</v>
      </c>
      <c r="C104" s="87" t="s">
        <v>161</v>
      </c>
      <c r="D104" s="20">
        <v>0</v>
      </c>
      <c r="E104" s="20">
        <v>0</v>
      </c>
      <c r="F104" s="20">
        <v>0.2</v>
      </c>
      <c r="G104" s="24">
        <v>2</v>
      </c>
      <c r="H104" s="24">
        <v>0</v>
      </c>
      <c r="I104" s="24">
        <v>2.9</v>
      </c>
      <c r="J104" s="24">
        <v>0</v>
      </c>
      <c r="K104" s="24">
        <v>0</v>
      </c>
      <c r="L104" s="24">
        <v>7.8</v>
      </c>
      <c r="M104" s="20">
        <v>5.2</v>
      </c>
      <c r="N104" s="105">
        <v>9.6999999999999993</v>
      </c>
      <c r="O104" s="32">
        <v>0.9</v>
      </c>
      <c r="P104" s="32"/>
    </row>
    <row r="105" spans="1:16" x14ac:dyDescent="0.2">
      <c r="A105" s="3" t="s">
        <v>48</v>
      </c>
      <c r="B105" s="6" t="s">
        <v>235</v>
      </c>
      <c r="C105" s="78">
        <v>100</v>
      </c>
      <c r="D105" s="20">
        <v>0.8</v>
      </c>
      <c r="E105" s="20">
        <v>0.2</v>
      </c>
      <c r="F105" s="20">
        <v>7.5</v>
      </c>
      <c r="G105" s="20">
        <v>38</v>
      </c>
      <c r="H105" s="20">
        <v>0.06</v>
      </c>
      <c r="I105" s="20">
        <v>38</v>
      </c>
      <c r="J105" s="20">
        <v>0</v>
      </c>
      <c r="K105" s="20">
        <v>0.2</v>
      </c>
      <c r="L105" s="20">
        <v>35</v>
      </c>
      <c r="M105" s="20">
        <v>11</v>
      </c>
      <c r="N105" s="20">
        <v>17</v>
      </c>
      <c r="O105" s="21">
        <v>0.1</v>
      </c>
    </row>
    <row r="106" spans="1:16" x14ac:dyDescent="0.2">
      <c r="A106" s="6" t="s">
        <v>96</v>
      </c>
      <c r="B106" s="6" t="s">
        <v>50</v>
      </c>
      <c r="C106" s="115">
        <v>60</v>
      </c>
      <c r="D106" s="20">
        <v>4.5599999999999996</v>
      </c>
      <c r="E106" s="20">
        <v>0.48</v>
      </c>
      <c r="F106" s="20">
        <v>29.52</v>
      </c>
      <c r="G106" s="20">
        <v>141</v>
      </c>
      <c r="H106" s="20">
        <v>6.6000000000000003E-2</v>
      </c>
      <c r="I106" s="20">
        <v>0</v>
      </c>
      <c r="J106" s="20">
        <v>0</v>
      </c>
      <c r="K106" s="20">
        <v>0.66</v>
      </c>
      <c r="L106" s="20">
        <v>12</v>
      </c>
      <c r="M106" s="20">
        <v>8.4</v>
      </c>
      <c r="N106" s="20">
        <v>39</v>
      </c>
      <c r="O106" s="20">
        <v>0.66</v>
      </c>
    </row>
    <row r="107" spans="1:16" ht="16.5" thickBot="1" x14ac:dyDescent="0.25">
      <c r="A107" s="173" t="s">
        <v>18</v>
      </c>
      <c r="B107" s="174"/>
      <c r="C107" s="18"/>
      <c r="D107" s="18">
        <f t="shared" ref="D107:O107" si="15">SUM(D102:D106)</f>
        <v>16.059999999999999</v>
      </c>
      <c r="E107" s="18">
        <f t="shared" si="15"/>
        <v>12.51</v>
      </c>
      <c r="F107" s="18">
        <f t="shared" si="15"/>
        <v>38.85</v>
      </c>
      <c r="G107" s="18">
        <f t="shared" si="15"/>
        <v>348.7</v>
      </c>
      <c r="H107" s="18">
        <f t="shared" si="15"/>
        <v>0.17599999999999999</v>
      </c>
      <c r="I107" s="18">
        <f t="shared" si="15"/>
        <v>59.18</v>
      </c>
      <c r="J107" s="18">
        <f t="shared" si="15"/>
        <v>1.63</v>
      </c>
      <c r="K107" s="18">
        <f t="shared" si="15"/>
        <v>1.1200000000000001</v>
      </c>
      <c r="L107" s="18">
        <f t="shared" si="15"/>
        <v>215.60000000000002</v>
      </c>
      <c r="M107" s="18">
        <f t="shared" si="15"/>
        <v>52.8</v>
      </c>
      <c r="N107" s="89">
        <f t="shared" si="15"/>
        <v>260.08</v>
      </c>
      <c r="O107" s="89">
        <f t="shared" si="15"/>
        <v>3.8600000000000003</v>
      </c>
    </row>
    <row r="108" spans="1:16" ht="16.5" thickTop="1" x14ac:dyDescent="0.2">
      <c r="A108" s="177" t="s">
        <v>19</v>
      </c>
      <c r="B108" s="178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63"/>
      <c r="O108" s="166"/>
    </row>
    <row r="109" spans="1:16" x14ac:dyDescent="0.2">
      <c r="A109" s="134" t="s">
        <v>213</v>
      </c>
      <c r="B109" s="14" t="s">
        <v>101</v>
      </c>
      <c r="C109" s="143">
        <v>70</v>
      </c>
      <c r="D109" s="22">
        <v>0.49</v>
      </c>
      <c r="E109" s="22">
        <v>7.0000000000000007E-2</v>
      </c>
      <c r="F109" s="22">
        <v>1.33</v>
      </c>
      <c r="G109" s="22">
        <v>8</v>
      </c>
      <c r="H109" s="22">
        <v>0.02</v>
      </c>
      <c r="I109" s="22">
        <v>4.9000000000000004</v>
      </c>
      <c r="J109" s="22">
        <v>0</v>
      </c>
      <c r="K109" s="22">
        <v>0</v>
      </c>
      <c r="L109" s="22">
        <v>11.9</v>
      </c>
      <c r="M109" s="22">
        <v>9.8000000000000007</v>
      </c>
      <c r="N109" s="22">
        <v>21</v>
      </c>
      <c r="O109" s="63">
        <v>0.35</v>
      </c>
    </row>
    <row r="110" spans="1:16" ht="31.5" x14ac:dyDescent="0.2">
      <c r="A110" s="3" t="s">
        <v>172</v>
      </c>
      <c r="B110" s="6" t="s">
        <v>173</v>
      </c>
      <c r="C110" s="78">
        <v>350</v>
      </c>
      <c r="D110" s="20">
        <v>3.1</v>
      </c>
      <c r="E110" s="20">
        <v>4.0999999999999996</v>
      </c>
      <c r="F110" s="20">
        <v>15.8</v>
      </c>
      <c r="G110" s="24">
        <v>112</v>
      </c>
      <c r="H110" s="24">
        <v>0.1</v>
      </c>
      <c r="I110" s="24">
        <v>26.2</v>
      </c>
      <c r="J110" s="24">
        <v>0</v>
      </c>
      <c r="K110" s="24">
        <v>0</v>
      </c>
      <c r="L110" s="24">
        <v>94.8</v>
      </c>
      <c r="M110" s="24">
        <v>49.6</v>
      </c>
      <c r="N110" s="62">
        <v>102.4</v>
      </c>
      <c r="O110" s="99">
        <v>1.3</v>
      </c>
    </row>
    <row r="111" spans="1:16" x14ac:dyDescent="0.2">
      <c r="A111" s="3" t="s">
        <v>219</v>
      </c>
      <c r="B111" s="6" t="s">
        <v>88</v>
      </c>
      <c r="C111" s="78">
        <v>150</v>
      </c>
      <c r="D111" s="20">
        <v>5.6</v>
      </c>
      <c r="E111" s="20">
        <v>4.0999999999999996</v>
      </c>
      <c r="F111" s="20">
        <v>35.299999999999997</v>
      </c>
      <c r="G111" s="20">
        <v>203</v>
      </c>
      <c r="H111" s="20">
        <v>0.1</v>
      </c>
      <c r="I111" s="20">
        <f>($C$16*I110)/$C$15</f>
        <v>17.217142857142857</v>
      </c>
      <c r="J111" s="20">
        <f>($C$16*J110)/$C$15</f>
        <v>0</v>
      </c>
      <c r="K111" s="20">
        <f>($C$16*K110)/$C$15</f>
        <v>0</v>
      </c>
      <c r="L111" s="20">
        <v>61.1</v>
      </c>
      <c r="M111" s="20">
        <v>16.2</v>
      </c>
      <c r="N111" s="20">
        <v>73.599999999999994</v>
      </c>
      <c r="O111" s="20">
        <v>0.7</v>
      </c>
    </row>
    <row r="112" spans="1:16" s="73" customFormat="1" x14ac:dyDescent="0.2">
      <c r="A112" s="136" t="s">
        <v>144</v>
      </c>
      <c r="B112" s="70" t="s">
        <v>145</v>
      </c>
      <c r="C112" s="82">
        <v>100</v>
      </c>
      <c r="D112" s="71">
        <v>11.5</v>
      </c>
      <c r="E112" s="71">
        <v>13.5</v>
      </c>
      <c r="F112" s="71">
        <v>9.3000000000000007</v>
      </c>
      <c r="G112" s="71">
        <v>217</v>
      </c>
      <c r="H112" s="71">
        <v>0.1</v>
      </c>
      <c r="I112" s="71">
        <v>3.8</v>
      </c>
      <c r="J112" s="71">
        <v>0.01</v>
      </c>
      <c r="K112" s="71">
        <v>0.03</v>
      </c>
      <c r="L112" s="71">
        <v>37</v>
      </c>
      <c r="M112" s="71">
        <v>149</v>
      </c>
      <c r="N112" s="75">
        <v>32</v>
      </c>
      <c r="O112" s="162">
        <v>0.6</v>
      </c>
    </row>
    <row r="113" spans="1:15" x14ac:dyDescent="0.2">
      <c r="A113" s="3" t="s">
        <v>165</v>
      </c>
      <c r="B113" s="6" t="s">
        <v>167</v>
      </c>
      <c r="C113" s="78">
        <v>200</v>
      </c>
      <c r="D113" s="20">
        <v>2</v>
      </c>
      <c r="E113" s="20">
        <v>0.2</v>
      </c>
      <c r="F113" s="20">
        <v>5.8</v>
      </c>
      <c r="G113" s="20">
        <v>36</v>
      </c>
      <c r="H113" s="20">
        <v>0</v>
      </c>
      <c r="I113" s="20">
        <v>59.2</v>
      </c>
      <c r="J113" s="20">
        <v>0</v>
      </c>
      <c r="K113" s="20">
        <v>0</v>
      </c>
      <c r="L113" s="20">
        <v>16</v>
      </c>
      <c r="M113" s="20">
        <v>0</v>
      </c>
      <c r="N113" s="20">
        <v>0</v>
      </c>
      <c r="O113" s="103">
        <v>0.3</v>
      </c>
    </row>
    <row r="114" spans="1:15" x14ac:dyDescent="0.2">
      <c r="A114" s="6" t="s">
        <v>96</v>
      </c>
      <c r="B114" s="6" t="s">
        <v>50</v>
      </c>
      <c r="C114" s="115">
        <v>60</v>
      </c>
      <c r="D114" s="20">
        <v>4.5599999999999996</v>
      </c>
      <c r="E114" s="20">
        <v>0.48</v>
      </c>
      <c r="F114" s="20">
        <v>29.52</v>
      </c>
      <c r="G114" s="20">
        <v>141</v>
      </c>
      <c r="H114" s="20">
        <v>6.6000000000000003E-2</v>
      </c>
      <c r="I114" s="20">
        <v>0</v>
      </c>
      <c r="J114" s="20">
        <v>0</v>
      </c>
      <c r="K114" s="20">
        <v>0.66</v>
      </c>
      <c r="L114" s="20">
        <v>12</v>
      </c>
      <c r="M114" s="20">
        <v>8.4</v>
      </c>
      <c r="N114" s="20">
        <v>39</v>
      </c>
      <c r="O114" s="20">
        <v>0.66</v>
      </c>
    </row>
    <row r="115" spans="1:15" ht="16.5" thickBot="1" x14ac:dyDescent="0.25">
      <c r="A115" s="173" t="s">
        <v>20</v>
      </c>
      <c r="B115" s="174"/>
      <c r="C115" s="35"/>
      <c r="D115" s="35">
        <f t="shared" ref="D115:O115" si="16">SUM(D110:D114)</f>
        <v>26.759999999999998</v>
      </c>
      <c r="E115" s="18">
        <f t="shared" si="16"/>
        <v>22.38</v>
      </c>
      <c r="F115" s="18">
        <f t="shared" si="16"/>
        <v>95.719999999999985</v>
      </c>
      <c r="G115" s="18">
        <f t="shared" si="16"/>
        <v>709</v>
      </c>
      <c r="H115" s="18">
        <f t="shared" si="16"/>
        <v>0.36600000000000005</v>
      </c>
      <c r="I115" s="18">
        <f t="shared" si="16"/>
        <v>106.41714285714286</v>
      </c>
      <c r="J115" s="18">
        <f t="shared" si="16"/>
        <v>0.01</v>
      </c>
      <c r="K115" s="18">
        <f t="shared" si="16"/>
        <v>0.69000000000000006</v>
      </c>
      <c r="L115" s="18">
        <f t="shared" si="16"/>
        <v>220.9</v>
      </c>
      <c r="M115" s="18">
        <f t="shared" si="16"/>
        <v>223.20000000000002</v>
      </c>
      <c r="N115" s="89">
        <f t="shared" si="16"/>
        <v>247</v>
      </c>
      <c r="O115" s="89">
        <f t="shared" si="16"/>
        <v>3.56</v>
      </c>
    </row>
    <row r="116" spans="1:15" ht="16.5" thickTop="1" x14ac:dyDescent="0.2">
      <c r="A116" s="181" t="s">
        <v>46</v>
      </c>
      <c r="B116" s="182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90"/>
      <c r="O116" s="166"/>
    </row>
    <row r="117" spans="1:15" x14ac:dyDescent="0.2">
      <c r="A117" s="3" t="s">
        <v>203</v>
      </c>
      <c r="B117" s="6" t="s">
        <v>111</v>
      </c>
      <c r="C117" s="78">
        <v>200</v>
      </c>
      <c r="D117" s="20">
        <v>7.1</v>
      </c>
      <c r="E117" s="20">
        <v>7.2</v>
      </c>
      <c r="F117" s="20">
        <v>27.8</v>
      </c>
      <c r="G117" s="24">
        <v>220</v>
      </c>
      <c r="H117" s="24">
        <v>0.2</v>
      </c>
      <c r="I117" s="24">
        <v>1.7</v>
      </c>
      <c r="J117" s="24">
        <v>0.2</v>
      </c>
      <c r="K117" s="24">
        <v>0.9</v>
      </c>
      <c r="L117" s="24">
        <v>129.1</v>
      </c>
      <c r="M117" s="24">
        <v>45.1</v>
      </c>
      <c r="N117" s="62">
        <v>176.4</v>
      </c>
      <c r="O117" s="99">
        <v>2.1</v>
      </c>
    </row>
    <row r="118" spans="1:15" x14ac:dyDescent="0.25">
      <c r="A118" s="60" t="s">
        <v>230</v>
      </c>
      <c r="B118" s="60" t="s">
        <v>197</v>
      </c>
      <c r="C118" s="102">
        <v>10</v>
      </c>
      <c r="D118" s="102">
        <v>0</v>
      </c>
      <c r="E118" s="102">
        <v>0</v>
      </c>
      <c r="F118" s="102">
        <v>8.3000000000000007</v>
      </c>
      <c r="G118" s="102">
        <v>28</v>
      </c>
      <c r="H118" s="102">
        <v>4.0000000000000001E-3</v>
      </c>
      <c r="I118" s="102">
        <v>6</v>
      </c>
      <c r="J118" s="102">
        <v>0</v>
      </c>
      <c r="K118" s="102">
        <v>0</v>
      </c>
      <c r="L118" s="102">
        <v>3.4</v>
      </c>
      <c r="M118" s="102">
        <v>1.3</v>
      </c>
      <c r="N118" s="102">
        <v>2.2999999999999998</v>
      </c>
      <c r="O118" s="160">
        <v>0.03</v>
      </c>
    </row>
    <row r="119" spans="1:15" x14ac:dyDescent="0.25">
      <c r="A119" s="121" t="s">
        <v>193</v>
      </c>
      <c r="B119" s="60" t="s">
        <v>192</v>
      </c>
      <c r="C119" s="102">
        <v>200</v>
      </c>
      <c r="D119" s="102">
        <v>0.4</v>
      </c>
      <c r="E119" s="102">
        <v>0.1</v>
      </c>
      <c r="F119" s="102">
        <v>14.9</v>
      </c>
      <c r="G119" s="102">
        <v>62</v>
      </c>
      <c r="H119" s="102">
        <v>0</v>
      </c>
      <c r="I119" s="102">
        <v>0</v>
      </c>
      <c r="J119" s="102">
        <v>0</v>
      </c>
      <c r="K119" s="102">
        <v>0</v>
      </c>
      <c r="L119" s="102">
        <v>7.5</v>
      </c>
      <c r="M119" s="102">
        <v>4.8</v>
      </c>
      <c r="N119" s="102">
        <v>11</v>
      </c>
      <c r="O119" s="160">
        <v>0.95</v>
      </c>
    </row>
    <row r="120" spans="1:15" x14ac:dyDescent="0.2">
      <c r="A120" s="6" t="s">
        <v>96</v>
      </c>
      <c r="B120" s="6" t="s">
        <v>50</v>
      </c>
      <c r="C120" s="115">
        <v>60</v>
      </c>
      <c r="D120" s="20">
        <v>4.5599999999999996</v>
      </c>
      <c r="E120" s="20">
        <v>0.48</v>
      </c>
      <c r="F120" s="20">
        <v>29.52</v>
      </c>
      <c r="G120" s="20">
        <v>141</v>
      </c>
      <c r="H120" s="20">
        <v>6.6000000000000003E-2</v>
      </c>
      <c r="I120" s="20">
        <v>0</v>
      </c>
      <c r="J120" s="20">
        <v>0</v>
      </c>
      <c r="K120" s="20">
        <v>0.66</v>
      </c>
      <c r="L120" s="20">
        <v>12</v>
      </c>
      <c r="M120" s="20">
        <v>8.4</v>
      </c>
      <c r="N120" s="20">
        <v>39</v>
      </c>
      <c r="O120" s="20">
        <v>0.66</v>
      </c>
    </row>
    <row r="121" spans="1:15" ht="16.5" thickBot="1" x14ac:dyDescent="0.25">
      <c r="A121" s="175" t="s">
        <v>47</v>
      </c>
      <c r="B121" s="176"/>
      <c r="C121" s="18"/>
      <c r="D121" s="18">
        <f t="shared" ref="D121:O121" si="17">SUM(D117:D120)</f>
        <v>12.059999999999999</v>
      </c>
      <c r="E121" s="18">
        <f t="shared" si="17"/>
        <v>7.7799999999999994</v>
      </c>
      <c r="F121" s="18">
        <f t="shared" si="17"/>
        <v>80.52</v>
      </c>
      <c r="G121" s="18">
        <f t="shared" si="17"/>
        <v>451</v>
      </c>
      <c r="H121" s="18">
        <f t="shared" si="17"/>
        <v>0.27</v>
      </c>
      <c r="I121" s="18">
        <f t="shared" si="17"/>
        <v>7.7</v>
      </c>
      <c r="J121" s="18">
        <f t="shared" si="17"/>
        <v>0.2</v>
      </c>
      <c r="K121" s="18">
        <f t="shared" si="17"/>
        <v>1.56</v>
      </c>
      <c r="L121" s="18">
        <f t="shared" si="17"/>
        <v>152</v>
      </c>
      <c r="M121" s="18">
        <f t="shared" si="17"/>
        <v>59.599999999999994</v>
      </c>
      <c r="N121" s="18">
        <f t="shared" si="17"/>
        <v>228.70000000000002</v>
      </c>
      <c r="O121" s="18">
        <f t="shared" si="17"/>
        <v>3.74</v>
      </c>
    </row>
    <row r="122" spans="1:15" ht="16.5" thickTop="1" x14ac:dyDescent="0.2">
      <c r="A122" s="177" t="s">
        <v>54</v>
      </c>
      <c r="B122" s="178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63"/>
      <c r="O122" s="99"/>
    </row>
    <row r="123" spans="1:15" s="72" customFormat="1" x14ac:dyDescent="0.2">
      <c r="A123" s="3" t="s">
        <v>179</v>
      </c>
      <c r="B123" s="6" t="s">
        <v>180</v>
      </c>
      <c r="C123" s="115">
        <v>200</v>
      </c>
      <c r="D123" s="20">
        <v>5.8</v>
      </c>
      <c r="E123" s="20">
        <v>5</v>
      </c>
      <c r="F123" s="20">
        <v>8</v>
      </c>
      <c r="G123" s="20">
        <v>100</v>
      </c>
      <c r="H123" s="20">
        <v>0.08</v>
      </c>
      <c r="I123" s="20">
        <v>1.4</v>
      </c>
      <c r="J123" s="20">
        <v>0.04</v>
      </c>
      <c r="K123" s="20">
        <v>0</v>
      </c>
      <c r="L123" s="20">
        <v>240</v>
      </c>
      <c r="M123" s="20">
        <v>28</v>
      </c>
      <c r="N123" s="20">
        <v>180</v>
      </c>
      <c r="O123" s="21">
        <v>0.2</v>
      </c>
    </row>
    <row r="124" spans="1:15" s="107" customFormat="1" x14ac:dyDescent="0.25">
      <c r="A124" s="60" t="s">
        <v>225</v>
      </c>
      <c r="B124" s="60" t="s">
        <v>195</v>
      </c>
      <c r="C124" s="102">
        <v>30</v>
      </c>
      <c r="D124" s="102">
        <v>3.3</v>
      </c>
      <c r="E124" s="102">
        <v>3.96</v>
      </c>
      <c r="F124" s="102">
        <v>23.76</v>
      </c>
      <c r="G124" s="102">
        <v>144</v>
      </c>
      <c r="H124" s="102">
        <v>0.02</v>
      </c>
      <c r="I124" s="102">
        <v>0</v>
      </c>
      <c r="J124" s="102">
        <v>0</v>
      </c>
      <c r="K124" s="102">
        <v>0</v>
      </c>
      <c r="L124" s="102">
        <v>6</v>
      </c>
      <c r="M124" s="102">
        <v>0</v>
      </c>
      <c r="N124" s="102">
        <v>24.24</v>
      </c>
      <c r="O124" s="160">
        <v>0.33</v>
      </c>
    </row>
    <row r="125" spans="1:15" ht="16.5" thickBot="1" x14ac:dyDescent="0.25">
      <c r="A125" s="175" t="s">
        <v>55</v>
      </c>
      <c r="B125" s="176"/>
      <c r="C125" s="18"/>
      <c r="D125" s="18">
        <f t="shared" ref="D125:O125" si="18">SUM(D123:D124)</f>
        <v>9.1</v>
      </c>
      <c r="E125" s="18">
        <f t="shared" si="18"/>
        <v>8.9600000000000009</v>
      </c>
      <c r="F125" s="18">
        <f t="shared" si="18"/>
        <v>31.76</v>
      </c>
      <c r="G125" s="18">
        <f t="shared" si="18"/>
        <v>244</v>
      </c>
      <c r="H125" s="18">
        <f t="shared" si="18"/>
        <v>0.1</v>
      </c>
      <c r="I125" s="18">
        <f t="shared" si="18"/>
        <v>1.4</v>
      </c>
      <c r="J125" s="18">
        <f t="shared" si="18"/>
        <v>0.04</v>
      </c>
      <c r="K125" s="18">
        <f t="shared" si="18"/>
        <v>0</v>
      </c>
      <c r="L125" s="18">
        <f t="shared" si="18"/>
        <v>246</v>
      </c>
      <c r="M125" s="18">
        <f t="shared" si="18"/>
        <v>28</v>
      </c>
      <c r="N125" s="89">
        <f t="shared" si="18"/>
        <v>204.24</v>
      </c>
      <c r="O125" s="89">
        <f t="shared" si="18"/>
        <v>0.53</v>
      </c>
    </row>
    <row r="126" spans="1:15" ht="17.25" thickTop="1" thickBot="1" x14ac:dyDescent="0.25">
      <c r="A126" s="179" t="s">
        <v>42</v>
      </c>
      <c r="B126" s="180"/>
      <c r="C126" s="16"/>
      <c r="D126" s="16">
        <f t="shared" ref="D126:O126" si="19">D107+D115+D121+D125</f>
        <v>63.98</v>
      </c>
      <c r="E126" s="16">
        <f t="shared" si="19"/>
        <v>51.63</v>
      </c>
      <c r="F126" s="16">
        <f t="shared" si="19"/>
        <v>246.84999999999997</v>
      </c>
      <c r="G126" s="16">
        <f t="shared" si="19"/>
        <v>1752.7</v>
      </c>
      <c r="H126" s="16">
        <f t="shared" si="19"/>
        <v>0.91200000000000003</v>
      </c>
      <c r="I126" s="16">
        <f t="shared" si="19"/>
        <v>174.69714285714286</v>
      </c>
      <c r="J126" s="16">
        <f t="shared" si="19"/>
        <v>1.88</v>
      </c>
      <c r="K126" s="16">
        <f t="shared" si="19"/>
        <v>3.37</v>
      </c>
      <c r="L126" s="16">
        <f t="shared" si="19"/>
        <v>834.5</v>
      </c>
      <c r="M126" s="16">
        <f t="shared" si="19"/>
        <v>363.6</v>
      </c>
      <c r="N126" s="91">
        <f t="shared" si="19"/>
        <v>940.02</v>
      </c>
      <c r="O126" s="91">
        <f t="shared" si="19"/>
        <v>11.69</v>
      </c>
    </row>
    <row r="127" spans="1:15" ht="16.5" thickTop="1" x14ac:dyDescent="0.2">
      <c r="A127" s="5"/>
      <c r="B127" s="5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5" x14ac:dyDescent="0.2">
      <c r="A128" s="5"/>
      <c r="B128" s="5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" t="s">
        <v>89</v>
      </c>
    </row>
    <row r="129" spans="1:15" x14ac:dyDescent="0.25">
      <c r="A129" s="7" t="s">
        <v>24</v>
      </c>
      <c r="B129" s="5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5" x14ac:dyDescent="0.2">
      <c r="A130" s="8"/>
      <c r="B130" s="5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5" ht="16.5" customHeight="1" x14ac:dyDescent="0.2">
      <c r="A131" s="171" t="s">
        <v>2</v>
      </c>
      <c r="B131" s="171" t="s">
        <v>37</v>
      </c>
      <c r="C131" s="171" t="s">
        <v>3</v>
      </c>
      <c r="D131" s="171" t="s">
        <v>106</v>
      </c>
      <c r="E131" s="185"/>
      <c r="F131" s="185"/>
      <c r="G131" s="171" t="s">
        <v>4</v>
      </c>
      <c r="H131" s="171" t="s">
        <v>5</v>
      </c>
      <c r="I131" s="171"/>
      <c r="J131" s="171"/>
      <c r="K131" s="171"/>
      <c r="L131" s="171" t="s">
        <v>6</v>
      </c>
      <c r="M131" s="172"/>
      <c r="N131" s="172"/>
      <c r="O131" s="172"/>
    </row>
    <row r="132" spans="1:15" x14ac:dyDescent="0.2">
      <c r="A132" s="171"/>
      <c r="B132" s="171"/>
      <c r="C132" s="171"/>
      <c r="D132" s="113" t="s">
        <v>7</v>
      </c>
      <c r="E132" s="113" t="s">
        <v>8</v>
      </c>
      <c r="F132" s="113" t="s">
        <v>9</v>
      </c>
      <c r="G132" s="171"/>
      <c r="H132" s="113" t="s">
        <v>10</v>
      </c>
      <c r="I132" s="113" t="s">
        <v>11</v>
      </c>
      <c r="J132" s="113" t="s">
        <v>12</v>
      </c>
      <c r="K132" s="113" t="s">
        <v>13</v>
      </c>
      <c r="L132" s="113" t="s">
        <v>14</v>
      </c>
      <c r="M132" s="113" t="s">
        <v>39</v>
      </c>
      <c r="N132" s="113" t="s">
        <v>15</v>
      </c>
      <c r="O132" s="161" t="s">
        <v>16</v>
      </c>
    </row>
    <row r="133" spans="1:15" x14ac:dyDescent="0.2">
      <c r="A133" s="177" t="s">
        <v>17</v>
      </c>
      <c r="B133" s="178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93"/>
      <c r="O133" s="99"/>
    </row>
    <row r="134" spans="1:15" x14ac:dyDescent="0.2">
      <c r="A134" s="3" t="s">
        <v>217</v>
      </c>
      <c r="B134" s="6" t="s">
        <v>112</v>
      </c>
      <c r="C134" s="78">
        <v>200</v>
      </c>
      <c r="D134" s="20">
        <v>7.6</v>
      </c>
      <c r="E134" s="20">
        <v>7.2</v>
      </c>
      <c r="F134" s="20">
        <v>3.3</v>
      </c>
      <c r="G134" s="20">
        <v>216</v>
      </c>
      <c r="H134" s="20">
        <v>0.2</v>
      </c>
      <c r="I134" s="20">
        <v>1.3</v>
      </c>
      <c r="J134" s="20">
        <v>0.04</v>
      </c>
      <c r="K134" s="20">
        <v>0.3</v>
      </c>
      <c r="L134" s="20">
        <v>129.80000000000001</v>
      </c>
      <c r="M134" s="20">
        <v>90.3</v>
      </c>
      <c r="N134" s="61">
        <v>201.9</v>
      </c>
      <c r="O134" s="99">
        <v>2.7</v>
      </c>
    </row>
    <row r="135" spans="1:15" x14ac:dyDescent="0.2">
      <c r="A135" s="3" t="s">
        <v>162</v>
      </c>
      <c r="B135" s="6" t="s">
        <v>170</v>
      </c>
      <c r="C135" s="78">
        <v>200</v>
      </c>
      <c r="D135" s="20">
        <v>1.6</v>
      </c>
      <c r="E135" s="20">
        <v>1.6</v>
      </c>
      <c r="F135" s="20">
        <v>3.4</v>
      </c>
      <c r="G135" s="20">
        <v>26</v>
      </c>
      <c r="H135" s="20">
        <v>0.02</v>
      </c>
      <c r="I135" s="20">
        <v>3.6</v>
      </c>
      <c r="J135" s="20">
        <v>0.01</v>
      </c>
      <c r="K135" s="20">
        <v>0</v>
      </c>
      <c r="L135" s="20">
        <v>67.8</v>
      </c>
      <c r="M135" s="20">
        <v>12.2</v>
      </c>
      <c r="N135" s="20">
        <v>54.7</v>
      </c>
      <c r="O135" s="116">
        <v>0.9</v>
      </c>
    </row>
    <row r="136" spans="1:15" x14ac:dyDescent="0.2">
      <c r="A136" s="6" t="s">
        <v>96</v>
      </c>
      <c r="B136" s="6" t="s">
        <v>50</v>
      </c>
      <c r="C136" s="115">
        <v>60</v>
      </c>
      <c r="D136" s="20">
        <v>4.5599999999999996</v>
      </c>
      <c r="E136" s="20">
        <v>0.48</v>
      </c>
      <c r="F136" s="20">
        <v>29.52</v>
      </c>
      <c r="G136" s="20">
        <v>141</v>
      </c>
      <c r="H136" s="20">
        <v>6.6000000000000003E-2</v>
      </c>
      <c r="I136" s="20">
        <v>0</v>
      </c>
      <c r="J136" s="20">
        <v>0</v>
      </c>
      <c r="K136" s="20">
        <v>0.66</v>
      </c>
      <c r="L136" s="20">
        <v>12</v>
      </c>
      <c r="M136" s="20">
        <v>8.4</v>
      </c>
      <c r="N136" s="20">
        <v>39</v>
      </c>
      <c r="O136" s="20">
        <v>0.66</v>
      </c>
    </row>
    <row r="137" spans="1:15" x14ac:dyDescent="0.2">
      <c r="A137" s="3" t="s">
        <v>48</v>
      </c>
      <c r="B137" s="6" t="s">
        <v>236</v>
      </c>
      <c r="C137" s="78">
        <v>100</v>
      </c>
      <c r="D137" s="20">
        <v>0.7</v>
      </c>
      <c r="E137" s="20">
        <v>0.2</v>
      </c>
      <c r="F137" s="20">
        <v>6.5</v>
      </c>
      <c r="G137" s="20">
        <v>35</v>
      </c>
      <c r="H137" s="20">
        <v>0.05</v>
      </c>
      <c r="I137" s="20">
        <v>45</v>
      </c>
      <c r="J137" s="20">
        <v>0</v>
      </c>
      <c r="K137" s="20">
        <v>0.3</v>
      </c>
      <c r="L137" s="20">
        <v>23</v>
      </c>
      <c r="M137" s="20">
        <v>10</v>
      </c>
      <c r="N137" s="20">
        <v>18</v>
      </c>
      <c r="O137" s="20">
        <v>0.5</v>
      </c>
    </row>
    <row r="138" spans="1:15" ht="16.5" thickBot="1" x14ac:dyDescent="0.25">
      <c r="A138" s="173" t="s">
        <v>18</v>
      </c>
      <c r="B138" s="174"/>
      <c r="C138" s="18"/>
      <c r="D138" s="18">
        <f t="shared" ref="D138:O138" si="20">SUM(D134:D137)</f>
        <v>14.459999999999997</v>
      </c>
      <c r="E138" s="18">
        <f t="shared" si="20"/>
        <v>9.48</v>
      </c>
      <c r="F138" s="18">
        <f t="shared" si="20"/>
        <v>42.72</v>
      </c>
      <c r="G138" s="18">
        <f t="shared" si="20"/>
        <v>418</v>
      </c>
      <c r="H138" s="18">
        <f t="shared" si="20"/>
        <v>0.33600000000000002</v>
      </c>
      <c r="I138" s="18">
        <f t="shared" si="20"/>
        <v>49.9</v>
      </c>
      <c r="J138" s="18">
        <f t="shared" si="20"/>
        <v>0.05</v>
      </c>
      <c r="K138" s="18">
        <f t="shared" si="20"/>
        <v>1.26</v>
      </c>
      <c r="L138" s="18">
        <f t="shared" si="20"/>
        <v>232.60000000000002</v>
      </c>
      <c r="M138" s="18">
        <f t="shared" si="20"/>
        <v>120.9</v>
      </c>
      <c r="N138" s="18">
        <f t="shared" si="20"/>
        <v>313.60000000000002</v>
      </c>
      <c r="O138" s="18">
        <f t="shared" si="20"/>
        <v>4.76</v>
      </c>
    </row>
    <row r="139" spans="1:15" ht="16.5" thickTop="1" x14ac:dyDescent="0.2">
      <c r="A139" s="177" t="s">
        <v>19</v>
      </c>
      <c r="B139" s="178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63"/>
      <c r="O139" s="99"/>
    </row>
    <row r="140" spans="1:15" x14ac:dyDescent="0.2">
      <c r="A140" s="74" t="s">
        <v>220</v>
      </c>
      <c r="B140" s="14" t="s">
        <v>171</v>
      </c>
      <c r="C140" s="132">
        <v>75</v>
      </c>
      <c r="D140" s="22">
        <v>1.7</v>
      </c>
      <c r="E140" s="22">
        <v>9.1</v>
      </c>
      <c r="F140" s="22">
        <v>4.8</v>
      </c>
      <c r="G140" s="22">
        <v>108</v>
      </c>
      <c r="H140" s="22">
        <v>0.2</v>
      </c>
      <c r="I140" s="22">
        <v>243.4</v>
      </c>
      <c r="J140" s="22">
        <v>0</v>
      </c>
      <c r="K140" s="22">
        <v>0</v>
      </c>
      <c r="L140" s="22">
        <v>280.3</v>
      </c>
      <c r="M140" s="22">
        <v>113.7</v>
      </c>
      <c r="N140" s="22">
        <v>207.1</v>
      </c>
      <c r="O140" s="22">
        <v>3.8</v>
      </c>
    </row>
    <row r="141" spans="1:15" x14ac:dyDescent="0.2">
      <c r="A141" s="3" t="s">
        <v>121</v>
      </c>
      <c r="B141" s="6" t="s">
        <v>120</v>
      </c>
      <c r="C141" s="78">
        <v>350</v>
      </c>
      <c r="D141" s="20">
        <v>2.8</v>
      </c>
      <c r="E141" s="20">
        <v>4.0999999999999996</v>
      </c>
      <c r="F141" s="20">
        <v>17.5</v>
      </c>
      <c r="G141" s="24">
        <v>119</v>
      </c>
      <c r="H141" s="20">
        <v>0.1</v>
      </c>
      <c r="I141" s="20">
        <v>10.4</v>
      </c>
      <c r="J141" s="20">
        <v>0</v>
      </c>
      <c r="K141" s="20">
        <v>0</v>
      </c>
      <c r="L141" s="20">
        <v>55</v>
      </c>
      <c r="M141" s="20">
        <v>25.5</v>
      </c>
      <c r="N141" s="61">
        <v>52.2</v>
      </c>
      <c r="O141" s="99">
        <v>0.7</v>
      </c>
    </row>
    <row r="142" spans="1:15" x14ac:dyDescent="0.2">
      <c r="A142" s="3" t="s">
        <v>132</v>
      </c>
      <c r="B142" s="6" t="s">
        <v>133</v>
      </c>
      <c r="C142" s="78">
        <v>200</v>
      </c>
      <c r="D142" s="20">
        <v>4.2</v>
      </c>
      <c r="E142" s="20">
        <v>2.6</v>
      </c>
      <c r="F142" s="20">
        <v>19.8</v>
      </c>
      <c r="G142" s="20">
        <v>118</v>
      </c>
      <c r="H142" s="20">
        <v>1.2</v>
      </c>
      <c r="I142" s="20">
        <v>19.5</v>
      </c>
      <c r="J142" s="20">
        <v>2.4</v>
      </c>
      <c r="K142" s="20">
        <v>1.5</v>
      </c>
      <c r="L142" s="20">
        <v>75.400000000000006</v>
      </c>
      <c r="M142" s="20">
        <v>43.9</v>
      </c>
      <c r="N142" s="20">
        <v>83.6</v>
      </c>
      <c r="O142" s="20">
        <v>3</v>
      </c>
    </row>
    <row r="143" spans="1:15" s="73" customFormat="1" x14ac:dyDescent="0.2">
      <c r="A143" s="69" t="s">
        <v>148</v>
      </c>
      <c r="B143" s="70" t="s">
        <v>149</v>
      </c>
      <c r="C143" s="82">
        <v>105</v>
      </c>
      <c r="D143" s="71">
        <v>15.8</v>
      </c>
      <c r="E143" s="71">
        <v>15</v>
      </c>
      <c r="F143" s="71">
        <v>6</v>
      </c>
      <c r="G143" s="71">
        <v>222</v>
      </c>
      <c r="H143" s="71">
        <v>0.04</v>
      </c>
      <c r="I143" s="71">
        <v>0.6</v>
      </c>
      <c r="J143" s="71">
        <v>0.03</v>
      </c>
      <c r="K143" s="71">
        <v>0</v>
      </c>
      <c r="L143" s="71">
        <v>28.9</v>
      </c>
      <c r="M143" s="71">
        <v>30.1</v>
      </c>
      <c r="N143" s="75">
        <v>197.5</v>
      </c>
      <c r="O143" s="162">
        <v>1.8</v>
      </c>
    </row>
    <row r="144" spans="1:15" x14ac:dyDescent="0.2">
      <c r="A144" s="3" t="s">
        <v>156</v>
      </c>
      <c r="B144" s="6" t="s">
        <v>157</v>
      </c>
      <c r="C144" s="79">
        <v>200</v>
      </c>
      <c r="D144" s="22">
        <v>0.18</v>
      </c>
      <c r="E144" s="22">
        <v>0.2</v>
      </c>
      <c r="F144" s="22">
        <v>9.4</v>
      </c>
      <c r="G144" s="24">
        <v>17</v>
      </c>
      <c r="H144" s="24">
        <v>0</v>
      </c>
      <c r="I144" s="24">
        <v>6</v>
      </c>
      <c r="J144" s="24">
        <v>2.2999999999999998</v>
      </c>
      <c r="K144" s="24">
        <v>0.1</v>
      </c>
      <c r="L144" s="24">
        <v>9.6</v>
      </c>
      <c r="M144" s="24">
        <v>5.4</v>
      </c>
      <c r="N144" s="20">
        <v>6.6</v>
      </c>
      <c r="O144" s="103">
        <v>1.4</v>
      </c>
    </row>
    <row r="145" spans="1:15" x14ac:dyDescent="0.2">
      <c r="A145" s="6" t="s">
        <v>174</v>
      </c>
      <c r="B145" s="6" t="s">
        <v>49</v>
      </c>
      <c r="C145" s="115">
        <v>70</v>
      </c>
      <c r="D145" s="20">
        <v>4.62</v>
      </c>
      <c r="E145" s="20">
        <v>0.84</v>
      </c>
      <c r="F145" s="20">
        <v>23.38</v>
      </c>
      <c r="G145" s="20">
        <v>121.8</v>
      </c>
      <c r="H145" s="20">
        <v>0.126</v>
      </c>
      <c r="I145" s="20">
        <v>0</v>
      </c>
      <c r="J145" s="20">
        <v>0</v>
      </c>
      <c r="K145" s="20">
        <v>0.98</v>
      </c>
      <c r="L145" s="20">
        <v>24.5</v>
      </c>
      <c r="M145" s="20">
        <v>32.9</v>
      </c>
      <c r="N145" s="20">
        <v>110.6</v>
      </c>
      <c r="O145" s="20">
        <v>2.73</v>
      </c>
    </row>
    <row r="146" spans="1:15" ht="16.5" thickBot="1" x14ac:dyDescent="0.25">
      <c r="A146" s="173" t="s">
        <v>20</v>
      </c>
      <c r="B146" s="174"/>
      <c r="C146" s="18"/>
      <c r="D146" s="18">
        <f t="shared" ref="D146:O146" si="21">SUM(D140:D145)</f>
        <v>29.3</v>
      </c>
      <c r="E146" s="18">
        <f t="shared" si="21"/>
        <v>31.839999999999996</v>
      </c>
      <c r="F146" s="18">
        <f t="shared" si="21"/>
        <v>80.88</v>
      </c>
      <c r="G146" s="18">
        <f t="shared" si="21"/>
        <v>705.8</v>
      </c>
      <c r="H146" s="18">
        <f t="shared" si="21"/>
        <v>1.6659999999999999</v>
      </c>
      <c r="I146" s="18">
        <f t="shared" si="21"/>
        <v>279.90000000000003</v>
      </c>
      <c r="J146" s="18">
        <f t="shared" si="21"/>
        <v>4.7299999999999995</v>
      </c>
      <c r="K146" s="18">
        <f t="shared" si="21"/>
        <v>2.58</v>
      </c>
      <c r="L146" s="18">
        <f t="shared" si="21"/>
        <v>473.70000000000005</v>
      </c>
      <c r="M146" s="18">
        <f t="shared" si="21"/>
        <v>251.5</v>
      </c>
      <c r="N146" s="89">
        <f t="shared" si="21"/>
        <v>657.6</v>
      </c>
      <c r="O146" s="89">
        <f t="shared" si="21"/>
        <v>13.430000000000001</v>
      </c>
    </row>
    <row r="147" spans="1:15" ht="16.5" thickTop="1" x14ac:dyDescent="0.2">
      <c r="A147" s="201" t="s">
        <v>46</v>
      </c>
      <c r="B147" s="202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90"/>
      <c r="O147" s="99"/>
    </row>
    <row r="148" spans="1:15" x14ac:dyDescent="0.2">
      <c r="A148" s="3" t="s">
        <v>122</v>
      </c>
      <c r="B148" s="6" t="s">
        <v>123</v>
      </c>
      <c r="C148" s="78">
        <v>300</v>
      </c>
      <c r="D148" s="20">
        <v>4.92</v>
      </c>
      <c r="E148" s="20">
        <v>5.64</v>
      </c>
      <c r="F148" s="20">
        <v>22.32</v>
      </c>
      <c r="G148" s="20">
        <v>162</v>
      </c>
      <c r="H148" s="20">
        <v>0.1</v>
      </c>
      <c r="I148" s="20">
        <v>1.4</v>
      </c>
      <c r="J148" s="20">
        <v>0.03</v>
      </c>
      <c r="K148" s="20">
        <v>0.03</v>
      </c>
      <c r="L148" s="20">
        <v>155.6</v>
      </c>
      <c r="M148" s="20">
        <v>28.7</v>
      </c>
      <c r="N148" s="20">
        <v>177.7</v>
      </c>
      <c r="O148" s="20">
        <v>0.5</v>
      </c>
    </row>
    <row r="149" spans="1:15" x14ac:dyDescent="0.2">
      <c r="A149" s="11" t="s">
        <v>175</v>
      </c>
      <c r="B149" s="6" t="s">
        <v>51</v>
      </c>
      <c r="C149" s="115">
        <v>5</v>
      </c>
      <c r="D149" s="20">
        <v>2.5000000000000001E-2</v>
      </c>
      <c r="E149" s="20">
        <v>4.125</v>
      </c>
      <c r="F149" s="20">
        <v>0.04</v>
      </c>
      <c r="G149" s="20">
        <v>37.4</v>
      </c>
      <c r="H149" s="20">
        <v>0</v>
      </c>
      <c r="I149" s="20">
        <v>0</v>
      </c>
      <c r="J149" s="20">
        <v>0.03</v>
      </c>
      <c r="K149" s="20">
        <v>0.05</v>
      </c>
      <c r="L149" s="20">
        <v>0.6</v>
      </c>
      <c r="M149" s="20">
        <v>0</v>
      </c>
      <c r="N149" s="20">
        <v>0.95</v>
      </c>
      <c r="O149" s="20">
        <v>0.01</v>
      </c>
    </row>
    <row r="150" spans="1:15" x14ac:dyDescent="0.25">
      <c r="A150" s="60" t="s">
        <v>229</v>
      </c>
      <c r="B150" s="60" t="s">
        <v>194</v>
      </c>
      <c r="C150" s="102">
        <v>20</v>
      </c>
      <c r="D150" s="102">
        <v>6.82</v>
      </c>
      <c r="E150" s="102">
        <v>5.01</v>
      </c>
      <c r="F150" s="102">
        <v>3.8</v>
      </c>
      <c r="G150" s="102">
        <v>87.57</v>
      </c>
      <c r="H150" s="102">
        <v>6.0000000000000001E-3</v>
      </c>
      <c r="I150" s="102">
        <v>0.4</v>
      </c>
      <c r="J150" s="102">
        <v>0.05</v>
      </c>
      <c r="K150" s="102">
        <v>0</v>
      </c>
      <c r="L150" s="102">
        <v>148</v>
      </c>
      <c r="M150" s="102">
        <v>10</v>
      </c>
      <c r="N150" s="102">
        <v>82</v>
      </c>
      <c r="O150" s="160">
        <v>0</v>
      </c>
    </row>
    <row r="151" spans="1:15" x14ac:dyDescent="0.2">
      <c r="A151" s="3" t="s">
        <v>237</v>
      </c>
      <c r="B151" s="6" t="s">
        <v>199</v>
      </c>
      <c r="C151" s="79">
        <v>200</v>
      </c>
      <c r="D151" s="22">
        <v>0.18</v>
      </c>
      <c r="E151" s="22">
        <v>0.2</v>
      </c>
      <c r="F151" s="22">
        <v>9.4</v>
      </c>
      <c r="G151" s="24">
        <v>17</v>
      </c>
      <c r="H151" s="24">
        <v>0</v>
      </c>
      <c r="I151" s="24">
        <v>6</v>
      </c>
      <c r="J151" s="24">
        <v>2.2999999999999998</v>
      </c>
      <c r="K151" s="24">
        <v>0.1</v>
      </c>
      <c r="L151" s="24">
        <v>9.6</v>
      </c>
      <c r="M151" s="24">
        <v>5.4</v>
      </c>
      <c r="N151" s="20">
        <v>6.6</v>
      </c>
      <c r="O151" s="103">
        <v>1.4</v>
      </c>
    </row>
    <row r="152" spans="1:15" x14ac:dyDescent="0.2">
      <c r="A152" s="6" t="s">
        <v>96</v>
      </c>
      <c r="B152" s="6" t="s">
        <v>50</v>
      </c>
      <c r="C152" s="115">
        <v>60</v>
      </c>
      <c r="D152" s="20">
        <v>4.5599999999999996</v>
      </c>
      <c r="E152" s="20">
        <v>0.48</v>
      </c>
      <c r="F152" s="20">
        <v>29.52</v>
      </c>
      <c r="G152" s="20">
        <v>141</v>
      </c>
      <c r="H152" s="20">
        <v>6.6000000000000003E-2</v>
      </c>
      <c r="I152" s="20">
        <v>0</v>
      </c>
      <c r="J152" s="20">
        <v>0</v>
      </c>
      <c r="K152" s="20">
        <v>0.66</v>
      </c>
      <c r="L152" s="20">
        <v>12</v>
      </c>
      <c r="M152" s="20">
        <v>8.4</v>
      </c>
      <c r="N152" s="20">
        <v>39</v>
      </c>
      <c r="O152" s="20">
        <v>0.66</v>
      </c>
    </row>
    <row r="153" spans="1:15" ht="16.5" thickBot="1" x14ac:dyDescent="0.25">
      <c r="A153" s="175" t="s">
        <v>47</v>
      </c>
      <c r="B153" s="176"/>
      <c r="C153" s="18"/>
      <c r="D153" s="18">
        <f t="shared" ref="D153:O153" si="22">SUM(D148:D152)</f>
        <v>16.504999999999999</v>
      </c>
      <c r="E153" s="18">
        <f t="shared" si="22"/>
        <v>15.455</v>
      </c>
      <c r="F153" s="18">
        <f t="shared" si="22"/>
        <v>65.08</v>
      </c>
      <c r="G153" s="18">
        <f t="shared" si="22"/>
        <v>444.97</v>
      </c>
      <c r="H153" s="18">
        <f t="shared" si="22"/>
        <v>0.17200000000000001</v>
      </c>
      <c r="I153" s="18">
        <f t="shared" si="22"/>
        <v>7.8</v>
      </c>
      <c r="J153" s="18">
        <f t="shared" si="22"/>
        <v>2.4099999999999997</v>
      </c>
      <c r="K153" s="18">
        <f t="shared" si="22"/>
        <v>0.84000000000000008</v>
      </c>
      <c r="L153" s="18">
        <f t="shared" si="22"/>
        <v>325.8</v>
      </c>
      <c r="M153" s="18">
        <f t="shared" si="22"/>
        <v>52.5</v>
      </c>
      <c r="N153" s="89">
        <f t="shared" si="22"/>
        <v>306.25</v>
      </c>
      <c r="O153" s="89">
        <f t="shared" si="22"/>
        <v>2.57</v>
      </c>
    </row>
    <row r="154" spans="1:15" ht="16.5" thickTop="1" x14ac:dyDescent="0.2">
      <c r="A154" s="177"/>
      <c r="B154" s="178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63"/>
      <c r="O154" s="99"/>
    </row>
    <row r="155" spans="1:15" s="72" customFormat="1" x14ac:dyDescent="0.2">
      <c r="A155" s="3" t="s">
        <v>179</v>
      </c>
      <c r="B155" s="6" t="s">
        <v>181</v>
      </c>
      <c r="C155" s="115">
        <v>200</v>
      </c>
      <c r="D155" s="20">
        <v>5.8</v>
      </c>
      <c r="E155" s="20">
        <v>5</v>
      </c>
      <c r="F155" s="20">
        <v>8</v>
      </c>
      <c r="G155" s="20">
        <v>100</v>
      </c>
      <c r="H155" s="20">
        <v>0.08</v>
      </c>
      <c r="I155" s="20">
        <v>1.4</v>
      </c>
      <c r="J155" s="20">
        <v>0.04</v>
      </c>
      <c r="K155" s="20">
        <v>0</v>
      </c>
      <c r="L155" s="20">
        <v>240</v>
      </c>
      <c r="M155" s="20">
        <v>28</v>
      </c>
      <c r="N155" s="20">
        <v>180</v>
      </c>
      <c r="O155" s="21">
        <v>0.2</v>
      </c>
    </row>
    <row r="156" spans="1:15" s="107" customFormat="1" x14ac:dyDescent="0.25">
      <c r="A156" s="60" t="s">
        <v>226</v>
      </c>
      <c r="B156" s="60" t="s">
        <v>196</v>
      </c>
      <c r="C156" s="102">
        <v>40</v>
      </c>
      <c r="D156" s="102">
        <v>3.6</v>
      </c>
      <c r="E156" s="102">
        <v>3.44</v>
      </c>
      <c r="F156" s="102">
        <v>27.24</v>
      </c>
      <c r="G156" s="102">
        <v>154</v>
      </c>
      <c r="H156" s="102">
        <v>3.2000000000000001E-2</v>
      </c>
      <c r="I156" s="102">
        <v>0</v>
      </c>
      <c r="J156" s="102">
        <v>0</v>
      </c>
      <c r="K156" s="102">
        <v>0</v>
      </c>
      <c r="L156" s="102">
        <v>3.6</v>
      </c>
      <c r="M156" s="102">
        <v>3.6</v>
      </c>
      <c r="N156" s="102">
        <v>16.399999999999999</v>
      </c>
      <c r="O156" s="160">
        <v>0.24</v>
      </c>
    </row>
    <row r="157" spans="1:15" ht="16.5" thickBot="1" x14ac:dyDescent="0.25">
      <c r="A157" s="175" t="s">
        <v>55</v>
      </c>
      <c r="B157" s="176"/>
      <c r="C157" s="18"/>
      <c r="D157" s="18">
        <f t="shared" ref="D157:O157" si="23">SUM(D155:D156)</f>
        <v>9.4</v>
      </c>
      <c r="E157" s="18">
        <f t="shared" si="23"/>
        <v>8.44</v>
      </c>
      <c r="F157" s="35">
        <f t="shared" si="23"/>
        <v>35.239999999999995</v>
      </c>
      <c r="G157" s="18">
        <f t="shared" si="23"/>
        <v>254</v>
      </c>
      <c r="H157" s="18">
        <f t="shared" si="23"/>
        <v>0.112</v>
      </c>
      <c r="I157" s="18">
        <f t="shared" si="23"/>
        <v>1.4</v>
      </c>
      <c r="J157" s="18">
        <f t="shared" si="23"/>
        <v>0.04</v>
      </c>
      <c r="K157" s="18">
        <f t="shared" si="23"/>
        <v>0</v>
      </c>
      <c r="L157" s="18">
        <f t="shared" si="23"/>
        <v>243.6</v>
      </c>
      <c r="M157" s="18">
        <f t="shared" si="23"/>
        <v>31.6</v>
      </c>
      <c r="N157" s="89">
        <f t="shared" si="23"/>
        <v>196.4</v>
      </c>
      <c r="O157" s="89">
        <f t="shared" si="23"/>
        <v>0.44</v>
      </c>
    </row>
    <row r="158" spans="1:15" ht="17.25" thickTop="1" thickBot="1" x14ac:dyDescent="0.25">
      <c r="A158" s="179" t="s">
        <v>25</v>
      </c>
      <c r="B158" s="180"/>
      <c r="C158" s="16"/>
      <c r="D158" s="16">
        <f t="shared" ref="D158:O158" si="24">D138+D146+D153+D157</f>
        <v>69.665000000000006</v>
      </c>
      <c r="E158" s="16">
        <f t="shared" si="24"/>
        <v>65.214999999999989</v>
      </c>
      <c r="F158" s="16">
        <f t="shared" si="24"/>
        <v>223.92000000000002</v>
      </c>
      <c r="G158" s="16">
        <f t="shared" si="24"/>
        <v>1822.77</v>
      </c>
      <c r="H158" s="16">
        <f t="shared" si="24"/>
        <v>2.286</v>
      </c>
      <c r="I158" s="16">
        <f t="shared" si="24"/>
        <v>339</v>
      </c>
      <c r="J158" s="16">
        <f t="shared" si="24"/>
        <v>7.2299999999999995</v>
      </c>
      <c r="K158" s="16">
        <f t="shared" si="24"/>
        <v>4.68</v>
      </c>
      <c r="L158" s="16">
        <f t="shared" si="24"/>
        <v>1275.7</v>
      </c>
      <c r="M158" s="16">
        <f t="shared" si="24"/>
        <v>456.5</v>
      </c>
      <c r="N158" s="91">
        <f t="shared" si="24"/>
        <v>1473.8500000000001</v>
      </c>
      <c r="O158" s="91">
        <f t="shared" si="24"/>
        <v>21.200000000000003</v>
      </c>
    </row>
    <row r="159" spans="1:15" ht="16.5" thickTop="1" x14ac:dyDescent="0.2">
      <c r="A159" s="5"/>
      <c r="B159" s="5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15" x14ac:dyDescent="0.2">
      <c r="A160" s="5"/>
      <c r="B160" s="5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" t="s">
        <v>89</v>
      </c>
    </row>
    <row r="161" spans="1:15" x14ac:dyDescent="0.25">
      <c r="A161" s="7" t="s">
        <v>26</v>
      </c>
      <c r="B161" s="5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5" x14ac:dyDescent="0.2">
      <c r="A162" s="8"/>
      <c r="B162" s="5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spans="1:15" ht="16.5" customHeight="1" x14ac:dyDescent="0.2">
      <c r="A163" s="171" t="s">
        <v>2</v>
      </c>
      <c r="B163" s="171" t="s">
        <v>37</v>
      </c>
      <c r="C163" s="171" t="s">
        <v>3</v>
      </c>
      <c r="D163" s="171" t="s">
        <v>106</v>
      </c>
      <c r="E163" s="185"/>
      <c r="F163" s="185"/>
      <c r="G163" s="171" t="s">
        <v>4</v>
      </c>
      <c r="H163" s="171" t="s">
        <v>5</v>
      </c>
      <c r="I163" s="171"/>
      <c r="J163" s="171"/>
      <c r="K163" s="171"/>
      <c r="L163" s="171" t="s">
        <v>6</v>
      </c>
      <c r="M163" s="172"/>
      <c r="N163" s="172"/>
      <c r="O163" s="172"/>
    </row>
    <row r="164" spans="1:15" x14ac:dyDescent="0.2">
      <c r="A164" s="171"/>
      <c r="B164" s="171"/>
      <c r="C164" s="171"/>
      <c r="D164" s="113" t="s">
        <v>7</v>
      </c>
      <c r="E164" s="113" t="s">
        <v>8</v>
      </c>
      <c r="F164" s="113" t="s">
        <v>9</v>
      </c>
      <c r="G164" s="171"/>
      <c r="H164" s="113" t="s">
        <v>10</v>
      </c>
      <c r="I164" s="113" t="s">
        <v>11</v>
      </c>
      <c r="J164" s="113" t="s">
        <v>12</v>
      </c>
      <c r="K164" s="113" t="s">
        <v>13</v>
      </c>
      <c r="L164" s="113" t="s">
        <v>14</v>
      </c>
      <c r="M164" s="113" t="s">
        <v>39</v>
      </c>
      <c r="N164" s="113" t="s">
        <v>15</v>
      </c>
      <c r="O164" s="161" t="s">
        <v>16</v>
      </c>
    </row>
    <row r="165" spans="1:15" x14ac:dyDescent="0.2">
      <c r="A165" s="177" t="s">
        <v>17</v>
      </c>
      <c r="B165" s="178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93"/>
      <c r="O165" s="99"/>
    </row>
    <row r="166" spans="1:15" x14ac:dyDescent="0.2">
      <c r="A166" s="83" t="s">
        <v>113</v>
      </c>
      <c r="B166" s="6" t="s">
        <v>114</v>
      </c>
      <c r="C166" s="78">
        <v>120</v>
      </c>
      <c r="D166" s="20">
        <v>7.8</v>
      </c>
      <c r="E166" s="20">
        <v>6.7</v>
      </c>
      <c r="F166" s="20">
        <v>24.7</v>
      </c>
      <c r="G166" s="20">
        <v>193</v>
      </c>
      <c r="H166" s="20">
        <v>0.1</v>
      </c>
      <c r="I166" s="20">
        <v>0.9</v>
      </c>
      <c r="J166" s="20">
        <v>0</v>
      </c>
      <c r="K166" s="20">
        <v>1.22</v>
      </c>
      <c r="L166" s="20">
        <v>7.8</v>
      </c>
      <c r="M166" s="20">
        <v>14.2</v>
      </c>
      <c r="N166" s="61">
        <v>123.3</v>
      </c>
      <c r="O166" s="99">
        <v>0.7</v>
      </c>
    </row>
    <row r="167" spans="1:15" x14ac:dyDescent="0.25">
      <c r="A167" s="60" t="s">
        <v>228</v>
      </c>
      <c r="B167" s="60" t="s">
        <v>187</v>
      </c>
      <c r="C167" s="106">
        <v>2</v>
      </c>
      <c r="D167" s="106">
        <v>2</v>
      </c>
      <c r="E167" s="106">
        <v>6.8</v>
      </c>
      <c r="F167" s="106">
        <v>28.4</v>
      </c>
      <c r="G167" s="106">
        <v>182.4</v>
      </c>
      <c r="H167" s="106">
        <v>3.2000000000000001E-2</v>
      </c>
      <c r="I167" s="106">
        <v>0</v>
      </c>
      <c r="J167" s="106">
        <v>0</v>
      </c>
      <c r="K167" s="106">
        <v>0</v>
      </c>
      <c r="L167" s="106">
        <v>4.8</v>
      </c>
      <c r="M167" s="106">
        <v>6.6</v>
      </c>
      <c r="N167" s="106">
        <v>19.2</v>
      </c>
      <c r="O167" s="160">
        <v>0.34</v>
      </c>
    </row>
    <row r="168" spans="1:15" x14ac:dyDescent="0.2">
      <c r="A168" s="76" t="s">
        <v>231</v>
      </c>
      <c r="B168" s="12" t="s">
        <v>183</v>
      </c>
      <c r="C168" s="24">
        <v>200</v>
      </c>
      <c r="D168" s="24">
        <v>0.4</v>
      </c>
      <c r="E168" s="24">
        <v>0</v>
      </c>
      <c r="F168" s="24">
        <v>5</v>
      </c>
      <c r="G168" s="24">
        <v>22</v>
      </c>
      <c r="H168" s="24">
        <v>0.14000000000000001</v>
      </c>
      <c r="I168" s="24">
        <v>20</v>
      </c>
      <c r="J168" s="24">
        <v>0</v>
      </c>
      <c r="K168" s="24">
        <v>0</v>
      </c>
      <c r="L168" s="24">
        <v>990</v>
      </c>
      <c r="M168" s="24">
        <v>880</v>
      </c>
      <c r="N168" s="62">
        <v>1648</v>
      </c>
      <c r="O168" s="160">
        <v>164</v>
      </c>
    </row>
    <row r="169" spans="1:15" x14ac:dyDescent="0.2">
      <c r="A169" s="6" t="s">
        <v>96</v>
      </c>
      <c r="B169" s="6" t="s">
        <v>50</v>
      </c>
      <c r="C169" s="115">
        <v>60</v>
      </c>
      <c r="D169" s="20">
        <v>4.5599999999999996</v>
      </c>
      <c r="E169" s="20">
        <v>0.48</v>
      </c>
      <c r="F169" s="20">
        <v>29.52</v>
      </c>
      <c r="G169" s="20">
        <v>141</v>
      </c>
      <c r="H169" s="20">
        <v>6.6000000000000003E-2</v>
      </c>
      <c r="I169" s="20">
        <v>0</v>
      </c>
      <c r="J169" s="20">
        <v>0</v>
      </c>
      <c r="K169" s="20">
        <v>0.66</v>
      </c>
      <c r="L169" s="20">
        <v>12</v>
      </c>
      <c r="M169" s="20">
        <v>8.4</v>
      </c>
      <c r="N169" s="20">
        <v>39</v>
      </c>
      <c r="O169" s="20">
        <v>0.66</v>
      </c>
    </row>
    <row r="170" spans="1:15" ht="16.5" thickBot="1" x14ac:dyDescent="0.25">
      <c r="A170" s="173" t="s">
        <v>18</v>
      </c>
      <c r="B170" s="174"/>
      <c r="C170" s="18"/>
      <c r="D170" s="18">
        <f t="shared" ref="D170:O170" si="25">SUM(D166:D169)</f>
        <v>14.760000000000002</v>
      </c>
      <c r="E170" s="18">
        <f t="shared" si="25"/>
        <v>13.98</v>
      </c>
      <c r="F170" s="18">
        <f t="shared" si="25"/>
        <v>87.61999999999999</v>
      </c>
      <c r="G170" s="18">
        <f t="shared" si="25"/>
        <v>538.4</v>
      </c>
      <c r="H170" s="18">
        <f t="shared" si="25"/>
        <v>0.33800000000000002</v>
      </c>
      <c r="I170" s="18">
        <f t="shared" si="25"/>
        <v>20.9</v>
      </c>
      <c r="J170" s="18">
        <f t="shared" si="25"/>
        <v>0</v>
      </c>
      <c r="K170" s="18">
        <f t="shared" si="25"/>
        <v>1.88</v>
      </c>
      <c r="L170" s="18">
        <f t="shared" si="25"/>
        <v>1014.6</v>
      </c>
      <c r="M170" s="18">
        <f t="shared" si="25"/>
        <v>909.19999999999993</v>
      </c>
      <c r="N170" s="89">
        <f t="shared" si="25"/>
        <v>1829.5</v>
      </c>
      <c r="O170" s="89">
        <f t="shared" si="25"/>
        <v>165.7</v>
      </c>
    </row>
    <row r="171" spans="1:15" ht="16.5" thickTop="1" x14ac:dyDescent="0.2">
      <c r="A171" s="177" t="s">
        <v>19</v>
      </c>
      <c r="B171" s="178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63"/>
      <c r="O171" s="166"/>
    </row>
    <row r="172" spans="1:15" x14ac:dyDescent="0.2">
      <c r="A172" s="134" t="s">
        <v>221</v>
      </c>
      <c r="B172" s="6" t="s">
        <v>52</v>
      </c>
      <c r="C172" s="118">
        <v>60</v>
      </c>
      <c r="D172" s="22">
        <v>1</v>
      </c>
      <c r="E172" s="22">
        <v>5.0999999999999996</v>
      </c>
      <c r="F172" s="22">
        <v>5.7</v>
      </c>
      <c r="G172" s="22">
        <v>73</v>
      </c>
      <c r="H172" s="22">
        <v>0.2</v>
      </c>
      <c r="I172" s="22">
        <v>40.299999999999997</v>
      </c>
      <c r="J172" s="22">
        <v>0</v>
      </c>
      <c r="K172" s="22">
        <v>0</v>
      </c>
      <c r="L172" s="22">
        <v>229.4</v>
      </c>
      <c r="M172" s="22">
        <v>177.8</v>
      </c>
      <c r="N172" s="22">
        <v>364.7</v>
      </c>
      <c r="O172" s="63">
        <v>10.6</v>
      </c>
    </row>
    <row r="173" spans="1:15" x14ac:dyDescent="0.2">
      <c r="A173" s="84" t="s">
        <v>211</v>
      </c>
      <c r="B173" s="6" t="s">
        <v>119</v>
      </c>
      <c r="C173" s="78">
        <v>350</v>
      </c>
      <c r="D173" s="20">
        <v>2.7</v>
      </c>
      <c r="E173" s="20">
        <v>3.3</v>
      </c>
      <c r="F173" s="20">
        <v>11.5</v>
      </c>
      <c r="G173" s="24">
        <v>87</v>
      </c>
      <c r="H173" s="24">
        <v>0.3</v>
      </c>
      <c r="I173" s="24">
        <v>25.9</v>
      </c>
      <c r="J173" s="24">
        <v>0</v>
      </c>
      <c r="K173" s="24">
        <v>0</v>
      </c>
      <c r="L173" s="24">
        <v>106.1</v>
      </c>
      <c r="M173" s="24">
        <v>38.299999999999997</v>
      </c>
      <c r="N173" s="62">
        <v>70.3</v>
      </c>
      <c r="O173" s="99">
        <v>1.2</v>
      </c>
    </row>
    <row r="174" spans="1:15" x14ac:dyDescent="0.2">
      <c r="A174" s="84" t="s">
        <v>212</v>
      </c>
      <c r="B174" s="6" t="s">
        <v>125</v>
      </c>
      <c r="C174" s="78">
        <v>140</v>
      </c>
      <c r="D174" s="20">
        <v>3.1</v>
      </c>
      <c r="E174" s="20">
        <v>4.2</v>
      </c>
      <c r="F174" s="20">
        <v>21.2</v>
      </c>
      <c r="G174" s="24">
        <v>138</v>
      </c>
      <c r="H174" s="24">
        <v>0.1</v>
      </c>
      <c r="I174" s="24">
        <v>4.5999999999999996</v>
      </c>
      <c r="J174" s="24">
        <v>0.03</v>
      </c>
      <c r="K174" s="24">
        <v>0.4</v>
      </c>
      <c r="L174" s="24">
        <v>43.8</v>
      </c>
      <c r="M174" s="24">
        <v>27</v>
      </c>
      <c r="N174" s="62">
        <v>79.2</v>
      </c>
      <c r="O174" s="99">
        <v>1</v>
      </c>
    </row>
    <row r="175" spans="1:15" x14ac:dyDescent="0.2">
      <c r="A175" s="83" t="s">
        <v>136</v>
      </c>
      <c r="B175" s="6" t="s">
        <v>137</v>
      </c>
      <c r="C175" s="78">
        <v>60</v>
      </c>
      <c r="D175" s="20">
        <v>12.2</v>
      </c>
      <c r="E175" s="20">
        <v>3.8</v>
      </c>
      <c r="F175" s="20">
        <v>0</v>
      </c>
      <c r="G175" s="24">
        <v>84</v>
      </c>
      <c r="H175" s="24">
        <v>0.1</v>
      </c>
      <c r="I175" s="24">
        <v>0.6</v>
      </c>
      <c r="J175" s="24">
        <v>0</v>
      </c>
      <c r="K175" s="24">
        <v>1.1000000000000001</v>
      </c>
      <c r="L175" s="24">
        <v>14.6</v>
      </c>
      <c r="M175" s="24">
        <v>21.9</v>
      </c>
      <c r="N175" s="62">
        <v>146</v>
      </c>
      <c r="O175" s="99">
        <v>0.4</v>
      </c>
    </row>
    <row r="176" spans="1:15" x14ac:dyDescent="0.2">
      <c r="A176" s="83" t="s">
        <v>168</v>
      </c>
      <c r="B176" s="6" t="s">
        <v>169</v>
      </c>
      <c r="C176" s="78">
        <v>200</v>
      </c>
      <c r="D176" s="20">
        <v>1.7</v>
      </c>
      <c r="E176" s="20">
        <v>0.2</v>
      </c>
      <c r="F176" s="20">
        <v>18.899999999999999</v>
      </c>
      <c r="G176" s="20">
        <v>84</v>
      </c>
      <c r="H176" s="20">
        <v>0</v>
      </c>
      <c r="I176" s="20">
        <v>4.5</v>
      </c>
      <c r="J176" s="20">
        <v>0.5</v>
      </c>
      <c r="K176" s="20">
        <v>0.5</v>
      </c>
      <c r="L176" s="20">
        <v>28.5</v>
      </c>
      <c r="M176" s="20">
        <v>10.5</v>
      </c>
      <c r="N176" s="20">
        <v>39</v>
      </c>
      <c r="O176" s="103">
        <v>0.9</v>
      </c>
    </row>
    <row r="177" spans="1:16" x14ac:dyDescent="0.2">
      <c r="A177" s="3" t="s">
        <v>48</v>
      </c>
      <c r="B177" s="6" t="s">
        <v>176</v>
      </c>
      <c r="C177" s="115">
        <v>100</v>
      </c>
      <c r="D177" s="24">
        <v>0.9</v>
      </c>
      <c r="E177" s="24">
        <v>0.2</v>
      </c>
      <c r="F177" s="24">
        <v>8.1</v>
      </c>
      <c r="G177" s="24">
        <v>43</v>
      </c>
      <c r="H177" s="24">
        <v>0.04</v>
      </c>
      <c r="I177" s="24">
        <v>60</v>
      </c>
      <c r="J177" s="24">
        <v>0</v>
      </c>
      <c r="K177" s="24">
        <v>0.2</v>
      </c>
      <c r="L177" s="24">
        <v>34</v>
      </c>
      <c r="M177" s="24">
        <v>13</v>
      </c>
      <c r="N177" s="24">
        <v>23</v>
      </c>
      <c r="O177" s="25">
        <v>0.3</v>
      </c>
    </row>
    <row r="178" spans="1:16" x14ac:dyDescent="0.2">
      <c r="A178" s="6" t="s">
        <v>174</v>
      </c>
      <c r="B178" s="6" t="s">
        <v>49</v>
      </c>
      <c r="C178" s="115">
        <v>70</v>
      </c>
      <c r="D178" s="20">
        <v>4.62</v>
      </c>
      <c r="E178" s="20">
        <v>0.84</v>
      </c>
      <c r="F178" s="20">
        <v>23.38</v>
      </c>
      <c r="G178" s="20">
        <v>121.8</v>
      </c>
      <c r="H178" s="20">
        <v>0.126</v>
      </c>
      <c r="I178" s="20">
        <v>0</v>
      </c>
      <c r="J178" s="20">
        <v>0</v>
      </c>
      <c r="K178" s="20">
        <v>0.98</v>
      </c>
      <c r="L178" s="20">
        <v>24.5</v>
      </c>
      <c r="M178" s="20">
        <v>32.9</v>
      </c>
      <c r="N178" s="20">
        <v>110.6</v>
      </c>
      <c r="O178" s="20">
        <v>2.73</v>
      </c>
    </row>
    <row r="179" spans="1:16" ht="16.5" thickBot="1" x14ac:dyDescent="0.25">
      <c r="A179" s="173" t="s">
        <v>20</v>
      </c>
      <c r="B179" s="174"/>
      <c r="C179" s="35"/>
      <c r="D179" s="18">
        <f t="shared" ref="D179:O179" si="26">SUM(D172:D178)</f>
        <v>26.22</v>
      </c>
      <c r="E179" s="35">
        <f t="shared" si="26"/>
        <v>17.639999999999997</v>
      </c>
      <c r="F179" s="18">
        <f t="shared" si="26"/>
        <v>88.779999999999987</v>
      </c>
      <c r="G179" s="18">
        <f t="shared" si="26"/>
        <v>630.79999999999995</v>
      </c>
      <c r="H179" s="18">
        <f t="shared" si="26"/>
        <v>0.86599999999999999</v>
      </c>
      <c r="I179" s="18">
        <f t="shared" si="26"/>
        <v>135.89999999999998</v>
      </c>
      <c r="J179" s="18">
        <f t="shared" si="26"/>
        <v>0.53</v>
      </c>
      <c r="K179" s="18">
        <f t="shared" si="26"/>
        <v>3.18</v>
      </c>
      <c r="L179" s="18">
        <f t="shared" si="26"/>
        <v>480.90000000000003</v>
      </c>
      <c r="M179" s="18">
        <f t="shared" si="26"/>
        <v>321.39999999999998</v>
      </c>
      <c r="N179" s="89">
        <f t="shared" si="26"/>
        <v>832.80000000000007</v>
      </c>
      <c r="O179" s="89">
        <f t="shared" si="26"/>
        <v>17.13</v>
      </c>
    </row>
    <row r="180" spans="1:16" ht="16.5" thickTop="1" x14ac:dyDescent="0.2">
      <c r="A180" s="201" t="s">
        <v>46</v>
      </c>
      <c r="B180" s="202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90"/>
      <c r="O180" s="166"/>
    </row>
    <row r="181" spans="1:16" x14ac:dyDescent="0.2">
      <c r="A181" s="83" t="s">
        <v>154</v>
      </c>
      <c r="B181" s="6" t="s">
        <v>155</v>
      </c>
      <c r="C181" s="78">
        <v>85</v>
      </c>
      <c r="D181" s="20">
        <v>13.6</v>
      </c>
      <c r="E181" s="20">
        <v>3.4</v>
      </c>
      <c r="F181" s="20">
        <v>6.2</v>
      </c>
      <c r="G181" s="24">
        <v>111</v>
      </c>
      <c r="H181" s="24">
        <v>1.8</v>
      </c>
      <c r="I181" s="24">
        <v>0.7</v>
      </c>
      <c r="J181" s="24">
        <v>29.7</v>
      </c>
      <c r="K181" s="24">
        <v>0.1</v>
      </c>
      <c r="L181" s="24">
        <v>145.4</v>
      </c>
      <c r="M181" s="24">
        <v>32.9</v>
      </c>
      <c r="N181" s="62">
        <v>241.4</v>
      </c>
      <c r="O181" s="117">
        <v>0.03</v>
      </c>
    </row>
    <row r="182" spans="1:16" x14ac:dyDescent="0.25">
      <c r="A182" s="69" t="s">
        <v>238</v>
      </c>
      <c r="B182" s="6" t="s">
        <v>198</v>
      </c>
      <c r="C182" s="87">
        <v>200</v>
      </c>
      <c r="D182" s="20">
        <v>0.4</v>
      </c>
      <c r="E182" s="20">
        <v>0.1</v>
      </c>
      <c r="F182" s="20">
        <v>14.9</v>
      </c>
      <c r="G182" s="24">
        <v>62</v>
      </c>
      <c r="H182" s="24">
        <v>0</v>
      </c>
      <c r="I182" s="24">
        <v>2.9</v>
      </c>
      <c r="J182" s="24">
        <v>0</v>
      </c>
      <c r="K182" s="24">
        <v>0</v>
      </c>
      <c r="L182" s="24">
        <v>7.5</v>
      </c>
      <c r="M182" s="20">
        <v>4.8</v>
      </c>
      <c r="N182" s="105">
        <v>11</v>
      </c>
      <c r="O182" s="32">
        <v>0.95</v>
      </c>
      <c r="P182" s="32"/>
    </row>
    <row r="183" spans="1:16" x14ac:dyDescent="0.2">
      <c r="A183" s="3" t="s">
        <v>48</v>
      </c>
      <c r="B183" s="6" t="s">
        <v>188</v>
      </c>
      <c r="C183" s="115">
        <v>200</v>
      </c>
      <c r="D183" s="20">
        <v>0.8</v>
      </c>
      <c r="E183" s="20">
        <v>0.8</v>
      </c>
      <c r="F183" s="20">
        <v>19.600000000000001</v>
      </c>
      <c r="G183" s="20">
        <v>94</v>
      </c>
      <c r="H183" s="20">
        <v>0.06</v>
      </c>
      <c r="I183" s="20">
        <v>20</v>
      </c>
      <c r="J183" s="20">
        <v>0</v>
      </c>
      <c r="K183" s="20">
        <v>0.4</v>
      </c>
      <c r="L183" s="20">
        <v>32</v>
      </c>
      <c r="M183" s="20">
        <v>18</v>
      </c>
      <c r="N183" s="20">
        <v>22</v>
      </c>
      <c r="O183" s="21">
        <v>4.4000000000000004</v>
      </c>
    </row>
    <row r="184" spans="1:16" x14ac:dyDescent="0.2">
      <c r="A184" s="6" t="s">
        <v>96</v>
      </c>
      <c r="B184" s="6" t="s">
        <v>50</v>
      </c>
      <c r="C184" s="115">
        <v>60</v>
      </c>
      <c r="D184" s="20">
        <v>4.5599999999999996</v>
      </c>
      <c r="E184" s="20">
        <v>0.48</v>
      </c>
      <c r="F184" s="20">
        <v>29.52</v>
      </c>
      <c r="G184" s="20">
        <v>141</v>
      </c>
      <c r="H184" s="20">
        <v>6.6000000000000003E-2</v>
      </c>
      <c r="I184" s="20">
        <v>0</v>
      </c>
      <c r="J184" s="20">
        <v>0</v>
      </c>
      <c r="K184" s="20">
        <v>0.66</v>
      </c>
      <c r="L184" s="20">
        <v>12</v>
      </c>
      <c r="M184" s="20">
        <v>8.4</v>
      </c>
      <c r="N184" s="20">
        <v>39</v>
      </c>
      <c r="O184" s="20">
        <v>0.66</v>
      </c>
    </row>
    <row r="185" spans="1:16" ht="16.5" thickBot="1" x14ac:dyDescent="0.25">
      <c r="A185" s="175" t="s">
        <v>47</v>
      </c>
      <c r="B185" s="176"/>
      <c r="C185" s="18"/>
      <c r="D185" s="18">
        <f t="shared" ref="D185:O185" si="27">SUM(D181:D184)</f>
        <v>19.36</v>
      </c>
      <c r="E185" s="18">
        <f t="shared" si="27"/>
        <v>4.7799999999999994</v>
      </c>
      <c r="F185" s="18">
        <f t="shared" si="27"/>
        <v>70.22</v>
      </c>
      <c r="G185" s="18">
        <f t="shared" si="27"/>
        <v>408</v>
      </c>
      <c r="H185" s="18">
        <f t="shared" si="27"/>
        <v>1.9260000000000002</v>
      </c>
      <c r="I185" s="18">
        <f t="shared" si="27"/>
        <v>23.6</v>
      </c>
      <c r="J185" s="18">
        <f t="shared" si="27"/>
        <v>29.7</v>
      </c>
      <c r="K185" s="18">
        <f t="shared" si="27"/>
        <v>1.1600000000000001</v>
      </c>
      <c r="L185" s="18">
        <f t="shared" si="27"/>
        <v>196.9</v>
      </c>
      <c r="M185" s="18">
        <f t="shared" si="27"/>
        <v>64.099999999999994</v>
      </c>
      <c r="N185" s="89">
        <f t="shared" si="27"/>
        <v>313.39999999999998</v>
      </c>
      <c r="O185" s="89">
        <f t="shared" si="27"/>
        <v>6.0400000000000009</v>
      </c>
    </row>
    <row r="186" spans="1:16" ht="16.5" thickTop="1" x14ac:dyDescent="0.2">
      <c r="A186" s="177" t="s">
        <v>54</v>
      </c>
      <c r="B186" s="178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63"/>
      <c r="O186" s="166"/>
    </row>
    <row r="187" spans="1:16" x14ac:dyDescent="0.2">
      <c r="A187" s="11" t="s">
        <v>179</v>
      </c>
      <c r="B187" s="13" t="s">
        <v>182</v>
      </c>
      <c r="C187" s="115">
        <v>200</v>
      </c>
      <c r="D187" s="20">
        <v>5.8</v>
      </c>
      <c r="E187" s="20">
        <v>5</v>
      </c>
      <c r="F187" s="20">
        <v>8</v>
      </c>
      <c r="G187" s="20">
        <v>100</v>
      </c>
      <c r="H187" s="20">
        <v>0.08</v>
      </c>
      <c r="I187" s="20">
        <v>11.4</v>
      </c>
      <c r="J187" s="20">
        <v>0.04</v>
      </c>
      <c r="K187" s="20">
        <v>0</v>
      </c>
      <c r="L187" s="20">
        <v>240</v>
      </c>
      <c r="M187" s="20">
        <v>28</v>
      </c>
      <c r="N187" s="20">
        <v>180</v>
      </c>
      <c r="O187" s="61">
        <v>0.2</v>
      </c>
    </row>
    <row r="188" spans="1:16" x14ac:dyDescent="0.25">
      <c r="A188" s="129" t="s">
        <v>232</v>
      </c>
      <c r="B188" s="60" t="s">
        <v>186</v>
      </c>
      <c r="C188" s="106">
        <v>2</v>
      </c>
      <c r="D188" s="106">
        <v>1</v>
      </c>
      <c r="E188" s="106">
        <v>6</v>
      </c>
      <c r="F188" s="106">
        <v>20</v>
      </c>
      <c r="G188" s="106">
        <v>140</v>
      </c>
      <c r="H188" s="102">
        <v>0.04</v>
      </c>
      <c r="I188" s="102">
        <v>0</v>
      </c>
      <c r="J188" s="102">
        <v>0</v>
      </c>
      <c r="K188" s="102">
        <v>0</v>
      </c>
      <c r="L188" s="102">
        <v>5.4</v>
      </c>
      <c r="M188" s="102">
        <v>8</v>
      </c>
      <c r="N188" s="102">
        <v>21.8</v>
      </c>
      <c r="O188" s="160">
        <v>0.57999999999999996</v>
      </c>
    </row>
    <row r="189" spans="1:16" ht="16.5" thickBot="1" x14ac:dyDescent="0.25">
      <c r="A189" s="175" t="s">
        <v>55</v>
      </c>
      <c r="B189" s="176"/>
      <c r="C189" s="18"/>
      <c r="D189" s="18">
        <f t="shared" ref="D189:O189" si="28">SUM(D187:D188)</f>
        <v>6.8</v>
      </c>
      <c r="E189" s="18">
        <f t="shared" si="28"/>
        <v>11</v>
      </c>
      <c r="F189" s="35">
        <f t="shared" si="28"/>
        <v>28</v>
      </c>
      <c r="G189" s="18">
        <f t="shared" si="28"/>
        <v>240</v>
      </c>
      <c r="H189" s="18">
        <f t="shared" si="28"/>
        <v>0.12</v>
      </c>
      <c r="I189" s="18">
        <f t="shared" si="28"/>
        <v>11.4</v>
      </c>
      <c r="J189" s="18">
        <f t="shared" si="28"/>
        <v>0.04</v>
      </c>
      <c r="K189" s="18">
        <f t="shared" si="28"/>
        <v>0</v>
      </c>
      <c r="L189" s="18">
        <f t="shared" si="28"/>
        <v>245.4</v>
      </c>
      <c r="M189" s="18">
        <f t="shared" si="28"/>
        <v>36</v>
      </c>
      <c r="N189" s="89">
        <f t="shared" si="28"/>
        <v>201.8</v>
      </c>
      <c r="O189" s="89">
        <f t="shared" si="28"/>
        <v>0.78</v>
      </c>
    </row>
    <row r="190" spans="1:16" ht="17.25" thickTop="1" thickBot="1" x14ac:dyDescent="0.25">
      <c r="A190" s="179" t="s">
        <v>27</v>
      </c>
      <c r="B190" s="180"/>
      <c r="C190" s="16"/>
      <c r="D190" s="16">
        <f t="shared" ref="D190:O190" si="29">D170+D179+D185+D189</f>
        <v>67.14</v>
      </c>
      <c r="E190" s="16">
        <f t="shared" si="29"/>
        <v>47.4</v>
      </c>
      <c r="F190" s="16">
        <f t="shared" si="29"/>
        <v>274.62</v>
      </c>
      <c r="G190" s="16">
        <f t="shared" si="29"/>
        <v>1817.1999999999998</v>
      </c>
      <c r="H190" s="16">
        <f t="shared" si="29"/>
        <v>3.25</v>
      </c>
      <c r="I190" s="16">
        <f t="shared" si="29"/>
        <v>191.79999999999998</v>
      </c>
      <c r="J190" s="16">
        <f t="shared" si="29"/>
        <v>30.27</v>
      </c>
      <c r="K190" s="16">
        <f t="shared" si="29"/>
        <v>6.2200000000000006</v>
      </c>
      <c r="L190" s="16">
        <f t="shared" si="29"/>
        <v>1937.8000000000002</v>
      </c>
      <c r="M190" s="16">
        <f t="shared" si="29"/>
        <v>1330.6999999999998</v>
      </c>
      <c r="N190" s="91">
        <f t="shared" si="29"/>
        <v>3177.5000000000005</v>
      </c>
      <c r="O190" s="91">
        <f t="shared" si="29"/>
        <v>189.64999999999998</v>
      </c>
    </row>
    <row r="191" spans="1:16" ht="16.5" thickTop="1" x14ac:dyDescent="0.2">
      <c r="A191" s="5"/>
      <c r="B191" s="5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6" x14ac:dyDescent="0.2">
      <c r="A192" s="5"/>
      <c r="B192" s="5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" t="s">
        <v>89</v>
      </c>
    </row>
    <row r="193" spans="1:15" x14ac:dyDescent="0.25">
      <c r="A193" s="7" t="s">
        <v>28</v>
      </c>
      <c r="B193" s="5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5" x14ac:dyDescent="0.2">
      <c r="A194" s="8"/>
      <c r="B194" s="5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spans="1:15" ht="16.5" customHeight="1" x14ac:dyDescent="0.2">
      <c r="A195" s="171" t="s">
        <v>2</v>
      </c>
      <c r="B195" s="171" t="s">
        <v>37</v>
      </c>
      <c r="C195" s="171" t="s">
        <v>3</v>
      </c>
      <c r="D195" s="171" t="s">
        <v>106</v>
      </c>
      <c r="E195" s="185"/>
      <c r="F195" s="185"/>
      <c r="G195" s="171" t="s">
        <v>4</v>
      </c>
      <c r="H195" s="171" t="s">
        <v>5</v>
      </c>
      <c r="I195" s="171"/>
      <c r="J195" s="171"/>
      <c r="K195" s="171"/>
      <c r="L195" s="171" t="s">
        <v>6</v>
      </c>
      <c r="M195" s="172"/>
      <c r="N195" s="172"/>
      <c r="O195" s="172"/>
    </row>
    <row r="196" spans="1:15" x14ac:dyDescent="0.2">
      <c r="A196" s="171"/>
      <c r="B196" s="171"/>
      <c r="C196" s="171"/>
      <c r="D196" s="113" t="s">
        <v>7</v>
      </c>
      <c r="E196" s="113" t="s">
        <v>8</v>
      </c>
      <c r="F196" s="113" t="s">
        <v>9</v>
      </c>
      <c r="G196" s="171"/>
      <c r="H196" s="113" t="s">
        <v>10</v>
      </c>
      <c r="I196" s="113" t="s">
        <v>11</v>
      </c>
      <c r="J196" s="113" t="s">
        <v>12</v>
      </c>
      <c r="K196" s="113" t="s">
        <v>13</v>
      </c>
      <c r="L196" s="113" t="s">
        <v>14</v>
      </c>
      <c r="M196" s="113" t="s">
        <v>39</v>
      </c>
      <c r="N196" s="113" t="s">
        <v>15</v>
      </c>
      <c r="O196" s="161" t="s">
        <v>16</v>
      </c>
    </row>
    <row r="197" spans="1:15" x14ac:dyDescent="0.2">
      <c r="A197" s="177" t="s">
        <v>17</v>
      </c>
      <c r="B197" s="178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93"/>
      <c r="O197" s="99"/>
    </row>
    <row r="198" spans="1:15" x14ac:dyDescent="0.2">
      <c r="A198" s="69" t="s">
        <v>99</v>
      </c>
      <c r="B198" s="6" t="s">
        <v>200</v>
      </c>
      <c r="C198" s="20">
        <v>30</v>
      </c>
      <c r="D198" s="20">
        <v>4.2</v>
      </c>
      <c r="E198" s="20">
        <v>5</v>
      </c>
      <c r="F198" s="20">
        <v>0</v>
      </c>
      <c r="G198" s="20">
        <v>65.8</v>
      </c>
      <c r="H198" s="20">
        <v>0</v>
      </c>
      <c r="I198" s="20">
        <v>0</v>
      </c>
      <c r="J198" s="20">
        <v>0</v>
      </c>
      <c r="K198" s="20">
        <v>0</v>
      </c>
      <c r="L198" s="20">
        <v>6.67</v>
      </c>
      <c r="M198" s="20">
        <v>10.61</v>
      </c>
      <c r="N198" s="61">
        <v>81.209999999999994</v>
      </c>
      <c r="O198" s="160">
        <v>0.79</v>
      </c>
    </row>
    <row r="199" spans="1:15" x14ac:dyDescent="0.2">
      <c r="A199" s="83" t="s">
        <v>108</v>
      </c>
      <c r="B199" s="6" t="s">
        <v>107</v>
      </c>
      <c r="C199" s="78">
        <v>70</v>
      </c>
      <c r="D199" s="20">
        <v>7.4</v>
      </c>
      <c r="E199" s="20">
        <v>8.5</v>
      </c>
      <c r="F199" s="20">
        <v>1.5</v>
      </c>
      <c r="G199" s="20">
        <v>112</v>
      </c>
      <c r="H199" s="20">
        <v>0.05</v>
      </c>
      <c r="I199" s="20">
        <v>0.4</v>
      </c>
      <c r="J199" s="20">
        <v>1.3</v>
      </c>
      <c r="K199" s="20">
        <v>0.1</v>
      </c>
      <c r="L199" s="20">
        <v>58</v>
      </c>
      <c r="M199" s="20">
        <v>9.6</v>
      </c>
      <c r="N199" s="61">
        <v>123.2</v>
      </c>
      <c r="O199" s="99">
        <v>1.4</v>
      </c>
    </row>
    <row r="200" spans="1:15" x14ac:dyDescent="0.2">
      <c r="A200" s="83" t="s">
        <v>162</v>
      </c>
      <c r="B200" s="6" t="s">
        <v>170</v>
      </c>
      <c r="C200" s="78">
        <v>200</v>
      </c>
      <c r="D200" s="20">
        <v>1.6</v>
      </c>
      <c r="E200" s="20">
        <v>1.6</v>
      </c>
      <c r="F200" s="20">
        <v>3.4</v>
      </c>
      <c r="G200" s="20">
        <v>26</v>
      </c>
      <c r="H200" s="20">
        <v>0.02</v>
      </c>
      <c r="I200" s="20">
        <v>3.6</v>
      </c>
      <c r="J200" s="20">
        <v>0.01</v>
      </c>
      <c r="K200" s="20">
        <v>0</v>
      </c>
      <c r="L200" s="20">
        <v>67.8</v>
      </c>
      <c r="M200" s="20">
        <v>12.2</v>
      </c>
      <c r="N200" s="20">
        <v>54.7</v>
      </c>
      <c r="O200" s="116">
        <v>0.9</v>
      </c>
    </row>
    <row r="201" spans="1:15" x14ac:dyDescent="0.2">
      <c r="A201" s="3" t="s">
        <v>48</v>
      </c>
      <c r="B201" s="6" t="s">
        <v>95</v>
      </c>
      <c r="C201" s="115">
        <v>100</v>
      </c>
      <c r="D201" s="20">
        <v>0.4</v>
      </c>
      <c r="E201" s="20">
        <v>0.3</v>
      </c>
      <c r="F201" s="20">
        <v>10.3</v>
      </c>
      <c r="G201" s="20">
        <v>47</v>
      </c>
      <c r="H201" s="20">
        <v>0.02</v>
      </c>
      <c r="I201" s="20">
        <v>5</v>
      </c>
      <c r="J201" s="20">
        <v>0</v>
      </c>
      <c r="K201" s="20">
        <v>0.4</v>
      </c>
      <c r="L201" s="20">
        <v>19</v>
      </c>
      <c r="M201" s="20">
        <v>12</v>
      </c>
      <c r="N201" s="20">
        <v>16</v>
      </c>
      <c r="O201" s="21">
        <v>2.2999999999999998</v>
      </c>
    </row>
    <row r="202" spans="1:15" x14ac:dyDescent="0.2">
      <c r="A202" s="6" t="s">
        <v>96</v>
      </c>
      <c r="B202" s="6" t="s">
        <v>50</v>
      </c>
      <c r="C202" s="115">
        <v>60</v>
      </c>
      <c r="D202" s="20">
        <v>4.5599999999999996</v>
      </c>
      <c r="E202" s="20">
        <v>0.48</v>
      </c>
      <c r="F202" s="20">
        <v>29.52</v>
      </c>
      <c r="G202" s="20">
        <v>141</v>
      </c>
      <c r="H202" s="20">
        <v>6.6000000000000003E-2</v>
      </c>
      <c r="I202" s="20">
        <v>0</v>
      </c>
      <c r="J202" s="20">
        <v>0</v>
      </c>
      <c r="K202" s="20">
        <v>0.66</v>
      </c>
      <c r="L202" s="20">
        <v>12</v>
      </c>
      <c r="M202" s="20">
        <v>8.4</v>
      </c>
      <c r="N202" s="20">
        <v>39</v>
      </c>
      <c r="O202" s="20">
        <v>0.66</v>
      </c>
    </row>
    <row r="203" spans="1:15" ht="16.5" thickBot="1" x14ac:dyDescent="0.25">
      <c r="A203" s="173" t="s">
        <v>18</v>
      </c>
      <c r="B203" s="174"/>
      <c r="C203" s="18"/>
      <c r="D203" s="18">
        <f t="shared" ref="D203:O203" si="30">SUM(D198:D202)</f>
        <v>18.16</v>
      </c>
      <c r="E203" s="18">
        <f t="shared" si="30"/>
        <v>15.88</v>
      </c>
      <c r="F203" s="18">
        <f t="shared" si="30"/>
        <v>44.72</v>
      </c>
      <c r="G203" s="18">
        <f t="shared" si="30"/>
        <v>391.8</v>
      </c>
      <c r="H203" s="18">
        <f t="shared" si="30"/>
        <v>0.15600000000000003</v>
      </c>
      <c r="I203" s="18">
        <f t="shared" si="30"/>
        <v>9</v>
      </c>
      <c r="J203" s="18">
        <f t="shared" si="30"/>
        <v>1.31</v>
      </c>
      <c r="K203" s="18">
        <f t="shared" si="30"/>
        <v>1.1600000000000001</v>
      </c>
      <c r="L203" s="18">
        <f t="shared" si="30"/>
        <v>163.47</v>
      </c>
      <c r="M203" s="18">
        <f t="shared" si="30"/>
        <v>52.809999999999995</v>
      </c>
      <c r="N203" s="18">
        <f t="shared" si="30"/>
        <v>314.11</v>
      </c>
      <c r="O203" s="18">
        <f t="shared" si="30"/>
        <v>6.05</v>
      </c>
    </row>
    <row r="204" spans="1:15" ht="16.5" thickTop="1" x14ac:dyDescent="0.2">
      <c r="A204" s="177" t="s">
        <v>19</v>
      </c>
      <c r="B204" s="178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63"/>
      <c r="O204" s="166"/>
    </row>
    <row r="205" spans="1:15" x14ac:dyDescent="0.2">
      <c r="A205" s="74" t="s">
        <v>207</v>
      </c>
      <c r="B205" s="14" t="s">
        <v>100</v>
      </c>
      <c r="C205" s="143">
        <v>70</v>
      </c>
      <c r="D205" s="22">
        <v>0.7</v>
      </c>
      <c r="E205" s="22">
        <v>0.23</v>
      </c>
      <c r="F205" s="22">
        <v>0.23</v>
      </c>
      <c r="G205" s="22">
        <v>16.7</v>
      </c>
      <c r="H205" s="22">
        <v>0</v>
      </c>
      <c r="I205" s="22">
        <v>17.68</v>
      </c>
      <c r="J205" s="22">
        <v>0.23</v>
      </c>
      <c r="K205" s="22">
        <v>0.23</v>
      </c>
      <c r="L205" s="22">
        <v>9.8000000000000007</v>
      </c>
      <c r="M205" s="22">
        <v>14</v>
      </c>
      <c r="N205" s="22">
        <v>18.38</v>
      </c>
      <c r="O205" s="63">
        <v>0.7</v>
      </c>
    </row>
    <row r="206" spans="1:15" x14ac:dyDescent="0.2">
      <c r="A206" s="83" t="s">
        <v>124</v>
      </c>
      <c r="B206" s="6" t="s">
        <v>97</v>
      </c>
      <c r="C206" s="78">
        <v>350</v>
      </c>
      <c r="D206" s="20">
        <v>8.5</v>
      </c>
      <c r="E206" s="20">
        <v>5.58</v>
      </c>
      <c r="F206" s="20">
        <v>33.6</v>
      </c>
      <c r="G206" s="24">
        <v>219</v>
      </c>
      <c r="H206" s="24">
        <v>0.4</v>
      </c>
      <c r="I206" s="20">
        <v>18.8</v>
      </c>
      <c r="J206" s="20">
        <v>0.02</v>
      </c>
      <c r="K206" s="20">
        <v>0.1</v>
      </c>
      <c r="L206" s="20">
        <v>56</v>
      </c>
      <c r="M206" s="20">
        <v>53.3</v>
      </c>
      <c r="N206" s="20">
        <v>126.7</v>
      </c>
      <c r="O206" s="61">
        <v>2.8</v>
      </c>
    </row>
    <row r="207" spans="1:15" x14ac:dyDescent="0.2">
      <c r="A207" s="83" t="s">
        <v>134</v>
      </c>
      <c r="B207" s="6" t="s">
        <v>135</v>
      </c>
      <c r="C207" s="78">
        <v>200</v>
      </c>
      <c r="D207" s="20">
        <v>3.3</v>
      </c>
      <c r="E207" s="20">
        <v>7.1</v>
      </c>
      <c r="F207" s="20">
        <v>5.6</v>
      </c>
      <c r="G207" s="20">
        <v>101</v>
      </c>
      <c r="H207" s="20">
        <v>0.13</v>
      </c>
      <c r="I207" s="20">
        <v>93.1</v>
      </c>
      <c r="J207" s="20">
        <v>0.4</v>
      </c>
      <c r="K207" s="20">
        <v>4.3</v>
      </c>
      <c r="L207" s="20">
        <v>41.3</v>
      </c>
      <c r="M207" s="20">
        <v>23.7</v>
      </c>
      <c r="N207" s="61">
        <v>67.8</v>
      </c>
      <c r="O207" s="99">
        <v>1.8</v>
      </c>
    </row>
    <row r="208" spans="1:15" s="73" customFormat="1" x14ac:dyDescent="0.2">
      <c r="A208" s="84" t="s">
        <v>146</v>
      </c>
      <c r="B208" s="70" t="s">
        <v>147</v>
      </c>
      <c r="C208" s="82">
        <v>100</v>
      </c>
      <c r="D208" s="71">
        <v>15.2</v>
      </c>
      <c r="E208" s="71">
        <v>14.9</v>
      </c>
      <c r="F208" s="71">
        <v>8.6999999999999993</v>
      </c>
      <c r="G208" s="71">
        <v>231</v>
      </c>
      <c r="H208" s="71">
        <v>0.1</v>
      </c>
      <c r="I208" s="71">
        <v>0.5</v>
      </c>
      <c r="J208" s="71">
        <v>0.02</v>
      </c>
      <c r="K208" s="71">
        <v>0</v>
      </c>
      <c r="L208" s="71">
        <v>7.8</v>
      </c>
      <c r="M208" s="71">
        <v>32.299999999999997</v>
      </c>
      <c r="N208" s="75">
        <v>191</v>
      </c>
      <c r="O208" s="162">
        <v>1.9</v>
      </c>
    </row>
    <row r="209" spans="1:16" x14ac:dyDescent="0.2">
      <c r="A209" s="83" t="s">
        <v>158</v>
      </c>
      <c r="B209" s="6" t="s">
        <v>159</v>
      </c>
      <c r="C209" s="78">
        <v>200</v>
      </c>
      <c r="D209" s="20">
        <v>0</v>
      </c>
      <c r="E209" s="20">
        <v>0</v>
      </c>
      <c r="F209" s="20">
        <v>15.4</v>
      </c>
      <c r="G209" s="24">
        <v>60</v>
      </c>
      <c r="H209" s="24">
        <v>0</v>
      </c>
      <c r="I209" s="24">
        <v>0.3</v>
      </c>
      <c r="J209" s="24">
        <v>0.2</v>
      </c>
      <c r="K209" s="24">
        <v>0</v>
      </c>
      <c r="L209" s="24">
        <v>18.899999999999999</v>
      </c>
      <c r="M209" s="24">
        <v>14.6</v>
      </c>
      <c r="N209" s="20">
        <v>29.7</v>
      </c>
      <c r="O209" s="103">
        <v>0.5</v>
      </c>
    </row>
    <row r="210" spans="1:16" x14ac:dyDescent="0.2">
      <c r="A210" s="6" t="s">
        <v>174</v>
      </c>
      <c r="B210" s="6" t="s">
        <v>49</v>
      </c>
      <c r="C210" s="115">
        <v>60</v>
      </c>
      <c r="D210" s="20">
        <v>3.96</v>
      </c>
      <c r="E210" s="20">
        <v>0.72</v>
      </c>
      <c r="F210" s="20">
        <v>20.04</v>
      </c>
      <c r="G210" s="20">
        <v>104.4</v>
      </c>
      <c r="H210" s="20">
        <v>0.108</v>
      </c>
      <c r="I210" s="20">
        <v>0</v>
      </c>
      <c r="J210" s="20">
        <v>0</v>
      </c>
      <c r="K210" s="20">
        <v>0.84</v>
      </c>
      <c r="L210" s="20">
        <v>21</v>
      </c>
      <c r="M210" s="20">
        <v>28.2</v>
      </c>
      <c r="N210" s="20">
        <v>94.8</v>
      </c>
      <c r="O210" s="20">
        <v>2.34</v>
      </c>
    </row>
    <row r="211" spans="1:16" ht="16.5" thickBot="1" x14ac:dyDescent="0.25">
      <c r="A211" s="173" t="s">
        <v>20</v>
      </c>
      <c r="B211" s="174"/>
      <c r="C211" s="18"/>
      <c r="D211" s="18">
        <f>SUM(D205:D210)</f>
        <v>31.66</v>
      </c>
      <c r="E211" s="18">
        <f t="shared" ref="E211:O211" si="31">SUM(E205:E210)</f>
        <v>28.53</v>
      </c>
      <c r="F211" s="18">
        <f t="shared" si="31"/>
        <v>83.57</v>
      </c>
      <c r="G211" s="18">
        <f t="shared" si="31"/>
        <v>732.1</v>
      </c>
      <c r="H211" s="18">
        <f t="shared" si="31"/>
        <v>0.73799999999999999</v>
      </c>
      <c r="I211" s="18">
        <f t="shared" si="31"/>
        <v>130.38</v>
      </c>
      <c r="J211" s="18">
        <f t="shared" si="31"/>
        <v>0.87000000000000011</v>
      </c>
      <c r="K211" s="18">
        <f t="shared" si="31"/>
        <v>5.47</v>
      </c>
      <c r="L211" s="18">
        <f t="shared" si="31"/>
        <v>154.79999999999998</v>
      </c>
      <c r="M211" s="18">
        <f t="shared" si="31"/>
        <v>166.1</v>
      </c>
      <c r="N211" s="18">
        <f t="shared" si="31"/>
        <v>528.38</v>
      </c>
      <c r="O211" s="18">
        <f t="shared" si="31"/>
        <v>10.039999999999999</v>
      </c>
    </row>
    <row r="212" spans="1:16" ht="16.5" thickTop="1" x14ac:dyDescent="0.2">
      <c r="A212" s="181" t="s">
        <v>46</v>
      </c>
      <c r="B212" s="182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90"/>
      <c r="O212" s="166"/>
    </row>
    <row r="213" spans="1:16" x14ac:dyDescent="0.2">
      <c r="A213" s="83" t="s">
        <v>115</v>
      </c>
      <c r="B213" s="6" t="s">
        <v>116</v>
      </c>
      <c r="C213" s="78">
        <v>180</v>
      </c>
      <c r="D213" s="20">
        <v>12.3</v>
      </c>
      <c r="E213" s="20">
        <v>10.9</v>
      </c>
      <c r="F213" s="20">
        <v>41.1</v>
      </c>
      <c r="G213" s="20">
        <v>313</v>
      </c>
      <c r="H213" s="20">
        <v>0.1</v>
      </c>
      <c r="I213" s="20">
        <v>1.3</v>
      </c>
      <c r="J213" s="20">
        <v>0.02</v>
      </c>
      <c r="K213" s="20">
        <v>1.2</v>
      </c>
      <c r="L213" s="20">
        <v>227.3</v>
      </c>
      <c r="M213" s="20">
        <v>20.399999999999999</v>
      </c>
      <c r="N213" s="61">
        <v>166.6</v>
      </c>
      <c r="O213" s="99">
        <v>1.3</v>
      </c>
    </row>
    <row r="214" spans="1:16" x14ac:dyDescent="0.2">
      <c r="A214" s="83" t="s">
        <v>177</v>
      </c>
      <c r="B214" s="6" t="s">
        <v>178</v>
      </c>
      <c r="C214" s="115">
        <v>100</v>
      </c>
      <c r="D214" s="20">
        <v>0.8</v>
      </c>
      <c r="E214" s="20">
        <v>0.4</v>
      </c>
      <c r="F214" s="20">
        <v>8.1</v>
      </c>
      <c r="G214" s="20">
        <v>47</v>
      </c>
      <c r="H214" s="24">
        <v>0.02</v>
      </c>
      <c r="I214" s="24">
        <v>180</v>
      </c>
      <c r="J214" s="24">
        <v>0</v>
      </c>
      <c r="K214" s="24">
        <v>0.3</v>
      </c>
      <c r="L214" s="24">
        <v>40</v>
      </c>
      <c r="M214" s="24">
        <v>25</v>
      </c>
      <c r="N214" s="24">
        <v>34</v>
      </c>
      <c r="O214" s="25">
        <v>0.8</v>
      </c>
    </row>
    <row r="215" spans="1:16" x14ac:dyDescent="0.2">
      <c r="A215" s="86" t="s">
        <v>96</v>
      </c>
      <c r="B215" s="6" t="s">
        <v>50</v>
      </c>
      <c r="C215" s="115">
        <v>60</v>
      </c>
      <c r="D215" s="20">
        <v>4.5599999999999996</v>
      </c>
      <c r="E215" s="20">
        <v>0.48</v>
      </c>
      <c r="F215" s="20">
        <v>29.52</v>
      </c>
      <c r="G215" s="20">
        <v>141</v>
      </c>
      <c r="H215" s="20">
        <v>6.6000000000000003E-2</v>
      </c>
      <c r="I215" s="20">
        <v>0</v>
      </c>
      <c r="J215" s="20">
        <v>0</v>
      </c>
      <c r="K215" s="20">
        <v>0.66</v>
      </c>
      <c r="L215" s="20">
        <v>12</v>
      </c>
      <c r="M215" s="20">
        <v>8.4</v>
      </c>
      <c r="N215" s="20">
        <v>39</v>
      </c>
      <c r="O215" s="20">
        <v>0.66</v>
      </c>
    </row>
    <row r="216" spans="1:16" x14ac:dyDescent="0.2">
      <c r="A216" s="141" t="s">
        <v>163</v>
      </c>
      <c r="B216" s="9" t="s">
        <v>160</v>
      </c>
      <c r="C216" s="87" t="s">
        <v>161</v>
      </c>
      <c r="D216" s="22">
        <v>0</v>
      </c>
      <c r="E216" s="22">
        <v>0</v>
      </c>
      <c r="F216" s="22">
        <v>0.2</v>
      </c>
      <c r="G216" s="32">
        <v>2</v>
      </c>
      <c r="H216" s="32">
        <v>0</v>
      </c>
      <c r="I216" s="32">
        <v>2.9</v>
      </c>
      <c r="J216" s="32">
        <v>0</v>
      </c>
      <c r="K216" s="32">
        <v>0</v>
      </c>
      <c r="L216" s="32">
        <v>7.8</v>
      </c>
      <c r="M216" s="22">
        <v>5.2</v>
      </c>
      <c r="N216" s="123">
        <v>9.6999999999999993</v>
      </c>
      <c r="O216" s="32">
        <v>0.9</v>
      </c>
      <c r="P216" s="32"/>
    </row>
    <row r="217" spans="1:16" ht="16.5" thickBot="1" x14ac:dyDescent="0.25">
      <c r="A217" s="173" t="s">
        <v>47</v>
      </c>
      <c r="B217" s="174"/>
      <c r="C217" s="18"/>
      <c r="D217" s="18">
        <f t="shared" ref="D217:O217" si="32">SUM(D213:D216)</f>
        <v>17.66</v>
      </c>
      <c r="E217" s="18">
        <f t="shared" si="32"/>
        <v>11.780000000000001</v>
      </c>
      <c r="F217" s="35">
        <f t="shared" si="32"/>
        <v>78.92</v>
      </c>
      <c r="G217" s="18">
        <f t="shared" si="32"/>
        <v>503</v>
      </c>
      <c r="H217" s="18">
        <f t="shared" si="32"/>
        <v>0.186</v>
      </c>
      <c r="I217" s="18">
        <f t="shared" si="32"/>
        <v>184.20000000000002</v>
      </c>
      <c r="J217" s="18">
        <f t="shared" si="32"/>
        <v>0.02</v>
      </c>
      <c r="K217" s="18">
        <f t="shared" si="32"/>
        <v>2.16</v>
      </c>
      <c r="L217" s="18">
        <f t="shared" si="32"/>
        <v>287.10000000000002</v>
      </c>
      <c r="M217" s="18">
        <f t="shared" si="32"/>
        <v>59</v>
      </c>
      <c r="N217" s="89">
        <f t="shared" si="32"/>
        <v>249.29999999999998</v>
      </c>
      <c r="O217" s="89">
        <f t="shared" si="32"/>
        <v>3.66</v>
      </c>
    </row>
    <row r="218" spans="1:16" ht="16.5" thickTop="1" x14ac:dyDescent="0.2">
      <c r="A218" s="178" t="s">
        <v>54</v>
      </c>
      <c r="B218" s="178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166"/>
    </row>
    <row r="219" spans="1:16" s="72" customFormat="1" x14ac:dyDescent="0.2">
      <c r="A219" s="3" t="s">
        <v>179</v>
      </c>
      <c r="B219" s="6" t="s">
        <v>180</v>
      </c>
      <c r="C219" s="115">
        <v>200</v>
      </c>
      <c r="D219" s="20">
        <v>5.8</v>
      </c>
      <c r="E219" s="20">
        <v>5</v>
      </c>
      <c r="F219" s="20">
        <v>8</v>
      </c>
      <c r="G219" s="20">
        <v>100</v>
      </c>
      <c r="H219" s="20">
        <v>0.08</v>
      </c>
      <c r="I219" s="20">
        <v>1.4</v>
      </c>
      <c r="J219" s="20">
        <v>0.04</v>
      </c>
      <c r="K219" s="20">
        <v>0</v>
      </c>
      <c r="L219" s="20">
        <v>240</v>
      </c>
      <c r="M219" s="20">
        <v>28</v>
      </c>
      <c r="N219" s="20">
        <v>180</v>
      </c>
      <c r="O219" s="21">
        <v>0.2</v>
      </c>
    </row>
    <row r="220" spans="1:16" s="107" customFormat="1" x14ac:dyDescent="0.25">
      <c r="A220" s="60" t="s">
        <v>225</v>
      </c>
      <c r="B220" s="60" t="s">
        <v>195</v>
      </c>
      <c r="C220" s="102">
        <v>30</v>
      </c>
      <c r="D220" s="102">
        <v>3.3</v>
      </c>
      <c r="E220" s="102">
        <v>3.96</v>
      </c>
      <c r="F220" s="102">
        <v>23.76</v>
      </c>
      <c r="G220" s="102">
        <v>144</v>
      </c>
      <c r="H220" s="102">
        <v>0.02</v>
      </c>
      <c r="I220" s="102">
        <v>0</v>
      </c>
      <c r="J220" s="102">
        <v>0</v>
      </c>
      <c r="K220" s="102">
        <v>0</v>
      </c>
      <c r="L220" s="102">
        <v>6</v>
      </c>
      <c r="M220" s="102">
        <v>0</v>
      </c>
      <c r="N220" s="102">
        <v>24.24</v>
      </c>
      <c r="O220" s="160">
        <v>0.33</v>
      </c>
    </row>
    <row r="221" spans="1:16" ht="16.5" thickBot="1" x14ac:dyDescent="0.25">
      <c r="A221" s="175" t="s">
        <v>55</v>
      </c>
      <c r="B221" s="176"/>
      <c r="C221" s="18"/>
      <c r="D221" s="18">
        <f t="shared" ref="D221:O221" si="33">SUM(D219:D220)</f>
        <v>9.1</v>
      </c>
      <c r="E221" s="18">
        <f t="shared" si="33"/>
        <v>8.9600000000000009</v>
      </c>
      <c r="F221" s="35">
        <f t="shared" si="33"/>
        <v>31.76</v>
      </c>
      <c r="G221" s="18">
        <f t="shared" si="33"/>
        <v>244</v>
      </c>
      <c r="H221" s="18">
        <f t="shared" si="33"/>
        <v>0.1</v>
      </c>
      <c r="I221" s="18">
        <f t="shared" si="33"/>
        <v>1.4</v>
      </c>
      <c r="J221" s="18">
        <f t="shared" si="33"/>
        <v>0.04</v>
      </c>
      <c r="K221" s="18">
        <f t="shared" si="33"/>
        <v>0</v>
      </c>
      <c r="L221" s="18">
        <f t="shared" si="33"/>
        <v>246</v>
      </c>
      <c r="M221" s="18">
        <f t="shared" si="33"/>
        <v>28</v>
      </c>
      <c r="N221" s="89">
        <f t="shared" si="33"/>
        <v>204.24</v>
      </c>
      <c r="O221" s="89">
        <f t="shared" si="33"/>
        <v>0.53</v>
      </c>
    </row>
    <row r="222" spans="1:16" ht="17.25" thickTop="1" thickBot="1" x14ac:dyDescent="0.25">
      <c r="A222" s="179" t="s">
        <v>29</v>
      </c>
      <c r="B222" s="180"/>
      <c r="C222" s="16"/>
      <c r="D222" s="16">
        <f t="shared" ref="D222:O222" si="34">D203+D211+D217+D221</f>
        <v>76.58</v>
      </c>
      <c r="E222" s="16">
        <f t="shared" si="34"/>
        <v>65.150000000000006</v>
      </c>
      <c r="F222" s="16">
        <f t="shared" si="34"/>
        <v>238.96999999999997</v>
      </c>
      <c r="G222" s="16">
        <f t="shared" si="34"/>
        <v>1870.9</v>
      </c>
      <c r="H222" s="16">
        <f t="shared" si="34"/>
        <v>1.1800000000000002</v>
      </c>
      <c r="I222" s="16">
        <f t="shared" si="34"/>
        <v>324.98</v>
      </c>
      <c r="J222" s="16">
        <f t="shared" si="34"/>
        <v>2.2400000000000002</v>
      </c>
      <c r="K222" s="16">
        <f t="shared" si="34"/>
        <v>8.7899999999999991</v>
      </c>
      <c r="L222" s="16">
        <f t="shared" si="34"/>
        <v>851.37</v>
      </c>
      <c r="M222" s="16">
        <f t="shared" si="34"/>
        <v>305.90999999999997</v>
      </c>
      <c r="N222" s="91">
        <f t="shared" si="34"/>
        <v>1296.03</v>
      </c>
      <c r="O222" s="91">
        <f t="shared" si="34"/>
        <v>20.28</v>
      </c>
    </row>
    <row r="223" spans="1:16" ht="16.5" thickTop="1" x14ac:dyDescent="0.2">
      <c r="A223" s="5"/>
      <c r="B223" s="5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</row>
    <row r="224" spans="1:16" x14ac:dyDescent="0.2">
      <c r="A224" s="5"/>
      <c r="B224" s="5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" t="s">
        <v>89</v>
      </c>
    </row>
    <row r="225" spans="1:15" x14ac:dyDescent="0.25">
      <c r="A225" s="7" t="s">
        <v>30</v>
      </c>
      <c r="B225" s="5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</row>
    <row r="226" spans="1:15" x14ac:dyDescent="0.2">
      <c r="A226" s="8"/>
      <c r="B226" s="5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</row>
    <row r="227" spans="1:15" ht="16.5" customHeight="1" x14ac:dyDescent="0.2">
      <c r="A227" s="171" t="s">
        <v>2</v>
      </c>
      <c r="B227" s="171" t="s">
        <v>37</v>
      </c>
      <c r="C227" s="171" t="s">
        <v>3</v>
      </c>
      <c r="D227" s="171" t="s">
        <v>106</v>
      </c>
      <c r="E227" s="185"/>
      <c r="F227" s="185"/>
      <c r="G227" s="171" t="s">
        <v>4</v>
      </c>
      <c r="H227" s="171" t="s">
        <v>5</v>
      </c>
      <c r="I227" s="171"/>
      <c r="J227" s="171"/>
      <c r="K227" s="171"/>
      <c r="L227" s="171" t="s">
        <v>6</v>
      </c>
      <c r="M227" s="172"/>
      <c r="N227" s="172"/>
      <c r="O227" s="172"/>
    </row>
    <row r="228" spans="1:15" x14ac:dyDescent="0.2">
      <c r="A228" s="171"/>
      <c r="B228" s="171"/>
      <c r="C228" s="171"/>
      <c r="D228" s="113" t="s">
        <v>7</v>
      </c>
      <c r="E228" s="113" t="s">
        <v>8</v>
      </c>
      <c r="F228" s="113" t="s">
        <v>9</v>
      </c>
      <c r="G228" s="171"/>
      <c r="H228" s="113" t="s">
        <v>10</v>
      </c>
      <c r="I228" s="113" t="s">
        <v>11</v>
      </c>
      <c r="J228" s="113" t="s">
        <v>12</v>
      </c>
      <c r="K228" s="113" t="s">
        <v>13</v>
      </c>
      <c r="L228" s="113" t="s">
        <v>14</v>
      </c>
      <c r="M228" s="113" t="s">
        <v>39</v>
      </c>
      <c r="N228" s="113" t="s">
        <v>15</v>
      </c>
      <c r="O228" s="161" t="s">
        <v>16</v>
      </c>
    </row>
    <row r="229" spans="1:15" x14ac:dyDescent="0.2">
      <c r="A229" s="177" t="s">
        <v>17</v>
      </c>
      <c r="B229" s="178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93"/>
      <c r="O229" s="99"/>
    </row>
    <row r="230" spans="1:15" x14ac:dyDescent="0.2">
      <c r="A230" s="83" t="s">
        <v>122</v>
      </c>
      <c r="B230" s="6" t="s">
        <v>123</v>
      </c>
      <c r="C230" s="78">
        <v>300</v>
      </c>
      <c r="D230" s="20">
        <v>4.92</v>
      </c>
      <c r="E230" s="20">
        <v>5.64</v>
      </c>
      <c r="F230" s="20">
        <v>22.32</v>
      </c>
      <c r="G230" s="20">
        <v>162</v>
      </c>
      <c r="H230" s="20">
        <v>0.1</v>
      </c>
      <c r="I230" s="20">
        <v>1.4</v>
      </c>
      <c r="J230" s="20">
        <v>0.03</v>
      </c>
      <c r="K230" s="20">
        <v>0.03</v>
      </c>
      <c r="L230" s="20">
        <v>155.6</v>
      </c>
      <c r="M230" s="20">
        <v>28.7</v>
      </c>
      <c r="N230" s="20">
        <v>177.7</v>
      </c>
      <c r="O230" s="20">
        <v>0.5</v>
      </c>
    </row>
    <row r="231" spans="1:15" x14ac:dyDescent="0.2">
      <c r="A231" s="142" t="s">
        <v>175</v>
      </c>
      <c r="B231" s="6" t="s">
        <v>51</v>
      </c>
      <c r="C231" s="115">
        <v>5</v>
      </c>
      <c r="D231" s="20">
        <v>2.5000000000000001E-2</v>
      </c>
      <c r="E231" s="20">
        <v>4.125</v>
      </c>
      <c r="F231" s="20">
        <v>0.04</v>
      </c>
      <c r="G231" s="20">
        <v>37.4</v>
      </c>
      <c r="H231" s="20">
        <v>0</v>
      </c>
      <c r="I231" s="20">
        <v>0</v>
      </c>
      <c r="J231" s="20">
        <v>0.03</v>
      </c>
      <c r="K231" s="20">
        <v>0.05</v>
      </c>
      <c r="L231" s="20">
        <v>0.6</v>
      </c>
      <c r="M231" s="20">
        <v>0</v>
      </c>
      <c r="N231" s="20">
        <v>0.95</v>
      </c>
      <c r="O231" s="20">
        <v>0.01</v>
      </c>
    </row>
    <row r="232" spans="1:15" x14ac:dyDescent="0.2">
      <c r="A232" s="83" t="s">
        <v>162</v>
      </c>
      <c r="B232" s="6" t="s">
        <v>170</v>
      </c>
      <c r="C232" s="78">
        <v>200</v>
      </c>
      <c r="D232" s="20">
        <v>1.6</v>
      </c>
      <c r="E232" s="20">
        <v>1.6</v>
      </c>
      <c r="F232" s="20">
        <v>3.4</v>
      </c>
      <c r="G232" s="20">
        <v>26</v>
      </c>
      <c r="H232" s="20">
        <v>0.02</v>
      </c>
      <c r="I232" s="20">
        <v>3.6</v>
      </c>
      <c r="J232" s="20">
        <v>0.01</v>
      </c>
      <c r="K232" s="20">
        <v>0</v>
      </c>
      <c r="L232" s="20">
        <v>67.8</v>
      </c>
      <c r="M232" s="20">
        <v>12.2</v>
      </c>
      <c r="N232" s="20">
        <v>54.7</v>
      </c>
      <c r="O232" s="116">
        <v>0.9</v>
      </c>
    </row>
    <row r="233" spans="1:15" x14ac:dyDescent="0.2">
      <c r="A233" s="3" t="s">
        <v>48</v>
      </c>
      <c r="B233" s="6" t="s">
        <v>235</v>
      </c>
      <c r="C233" s="78">
        <v>100</v>
      </c>
      <c r="D233" s="20">
        <v>0.8</v>
      </c>
      <c r="E233" s="20">
        <v>0.2</v>
      </c>
      <c r="F233" s="20">
        <v>7.5</v>
      </c>
      <c r="G233" s="20">
        <v>38</v>
      </c>
      <c r="H233" s="20">
        <v>0.06</v>
      </c>
      <c r="I233" s="20">
        <v>38</v>
      </c>
      <c r="J233" s="20">
        <v>0</v>
      </c>
      <c r="K233" s="20">
        <v>0.2</v>
      </c>
      <c r="L233" s="20">
        <v>35</v>
      </c>
      <c r="M233" s="20">
        <v>11</v>
      </c>
      <c r="N233" s="20">
        <v>17</v>
      </c>
      <c r="O233" s="21">
        <v>0.1</v>
      </c>
    </row>
    <row r="234" spans="1:15" x14ac:dyDescent="0.2">
      <c r="A234" s="6" t="s">
        <v>96</v>
      </c>
      <c r="B234" s="6" t="s">
        <v>50</v>
      </c>
      <c r="C234" s="115">
        <v>60</v>
      </c>
      <c r="D234" s="20">
        <v>4.5599999999999996</v>
      </c>
      <c r="E234" s="20">
        <v>0.48</v>
      </c>
      <c r="F234" s="20">
        <v>29.52</v>
      </c>
      <c r="G234" s="20">
        <v>141</v>
      </c>
      <c r="H234" s="20">
        <v>6.6000000000000003E-2</v>
      </c>
      <c r="I234" s="20">
        <v>0</v>
      </c>
      <c r="J234" s="20">
        <v>0</v>
      </c>
      <c r="K234" s="20">
        <v>0.66</v>
      </c>
      <c r="L234" s="20">
        <v>12</v>
      </c>
      <c r="M234" s="20">
        <v>8.4</v>
      </c>
      <c r="N234" s="20">
        <v>39</v>
      </c>
      <c r="O234" s="20">
        <v>0.66</v>
      </c>
    </row>
    <row r="235" spans="1:15" ht="16.5" thickBot="1" x14ac:dyDescent="0.25">
      <c r="A235" s="173" t="s">
        <v>18</v>
      </c>
      <c r="B235" s="174"/>
      <c r="C235" s="18"/>
      <c r="D235" s="18">
        <f t="shared" ref="D235:O235" si="35">SUM(D230:D234)</f>
        <v>11.904999999999999</v>
      </c>
      <c r="E235" s="18">
        <f t="shared" si="35"/>
        <v>12.045</v>
      </c>
      <c r="F235" s="18">
        <f t="shared" si="35"/>
        <v>62.78</v>
      </c>
      <c r="G235" s="18">
        <f t="shared" si="35"/>
        <v>404.4</v>
      </c>
      <c r="H235" s="18">
        <f t="shared" si="35"/>
        <v>0.246</v>
      </c>
      <c r="I235" s="18">
        <f t="shared" si="35"/>
        <v>43</v>
      </c>
      <c r="J235" s="18">
        <f t="shared" si="35"/>
        <v>6.9999999999999993E-2</v>
      </c>
      <c r="K235" s="18">
        <f t="shared" si="35"/>
        <v>0.94000000000000006</v>
      </c>
      <c r="L235" s="18">
        <f t="shared" si="35"/>
        <v>271</v>
      </c>
      <c r="M235" s="18">
        <f t="shared" si="35"/>
        <v>60.3</v>
      </c>
      <c r="N235" s="89">
        <f t="shared" si="35"/>
        <v>289.34999999999997</v>
      </c>
      <c r="O235" s="89">
        <f t="shared" si="35"/>
        <v>2.1700000000000004</v>
      </c>
    </row>
    <row r="236" spans="1:15" ht="16.5" thickTop="1" x14ac:dyDescent="0.2">
      <c r="A236" s="177" t="s">
        <v>19</v>
      </c>
      <c r="B236" s="178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63"/>
      <c r="O236" s="166"/>
    </row>
    <row r="237" spans="1:15" x14ac:dyDescent="0.2">
      <c r="A237" s="134" t="s">
        <v>213</v>
      </c>
      <c r="B237" s="14" t="s">
        <v>101</v>
      </c>
      <c r="C237" s="130">
        <v>70</v>
      </c>
      <c r="D237" s="22">
        <v>0.49</v>
      </c>
      <c r="E237" s="22">
        <v>7.0000000000000007E-2</v>
      </c>
      <c r="F237" s="22">
        <v>1.33</v>
      </c>
      <c r="G237" s="22">
        <v>8</v>
      </c>
      <c r="H237" s="22">
        <v>0.02</v>
      </c>
      <c r="I237" s="22">
        <v>4.9000000000000004</v>
      </c>
      <c r="J237" s="22">
        <v>0</v>
      </c>
      <c r="K237" s="22">
        <v>0</v>
      </c>
      <c r="L237" s="22">
        <v>11.9</v>
      </c>
      <c r="M237" s="22">
        <v>9.8000000000000007</v>
      </c>
      <c r="N237" s="22">
        <v>21</v>
      </c>
      <c r="O237" s="63">
        <v>0.35</v>
      </c>
    </row>
    <row r="238" spans="1:15" ht="31.5" x14ac:dyDescent="0.2">
      <c r="A238" s="83" t="s">
        <v>172</v>
      </c>
      <c r="B238" s="6" t="s">
        <v>173</v>
      </c>
      <c r="C238" s="78">
        <v>350</v>
      </c>
      <c r="D238" s="20">
        <v>3.1</v>
      </c>
      <c r="E238" s="20">
        <v>4.0999999999999996</v>
      </c>
      <c r="F238" s="20">
        <v>15.8</v>
      </c>
      <c r="G238" s="24">
        <v>112</v>
      </c>
      <c r="H238" s="24">
        <v>0.1</v>
      </c>
      <c r="I238" s="24">
        <v>26.2</v>
      </c>
      <c r="J238" s="24">
        <v>0</v>
      </c>
      <c r="K238" s="24">
        <v>0</v>
      </c>
      <c r="L238" s="24">
        <v>94.8</v>
      </c>
      <c r="M238" s="24">
        <v>49.6</v>
      </c>
      <c r="N238" s="62">
        <v>102.4</v>
      </c>
      <c r="O238" s="99">
        <v>1.3</v>
      </c>
    </row>
    <row r="239" spans="1:15" x14ac:dyDescent="0.2">
      <c r="A239" s="83" t="s">
        <v>126</v>
      </c>
      <c r="B239" s="6" t="s">
        <v>127</v>
      </c>
      <c r="C239" s="78">
        <v>150</v>
      </c>
      <c r="D239" s="20">
        <v>3.7</v>
      </c>
      <c r="E239" s="20">
        <v>12.4</v>
      </c>
      <c r="F239" s="20">
        <v>10.5</v>
      </c>
      <c r="G239" s="20">
        <v>168</v>
      </c>
      <c r="H239" s="20">
        <v>0.1</v>
      </c>
      <c r="I239" s="20">
        <v>84.2</v>
      </c>
      <c r="J239" s="20">
        <v>0.01</v>
      </c>
      <c r="K239" s="20">
        <v>3.7</v>
      </c>
      <c r="L239" s="20">
        <v>95.5</v>
      </c>
      <c r="M239" s="20">
        <v>33.799999999999997</v>
      </c>
      <c r="N239" s="61">
        <v>67.400000000000006</v>
      </c>
      <c r="O239" s="99">
        <v>1.2</v>
      </c>
    </row>
    <row r="240" spans="1:15" x14ac:dyDescent="0.2">
      <c r="A240" s="83" t="s">
        <v>142</v>
      </c>
      <c r="B240" s="6" t="s">
        <v>143</v>
      </c>
      <c r="C240" s="78">
        <v>100</v>
      </c>
      <c r="D240" s="20">
        <v>16.7</v>
      </c>
      <c r="E240" s="20">
        <v>13.6</v>
      </c>
      <c r="F240" s="20">
        <v>6.8</v>
      </c>
      <c r="G240" s="20">
        <v>216</v>
      </c>
      <c r="H240" s="20">
        <v>0.1</v>
      </c>
      <c r="I240" s="20">
        <v>0.6</v>
      </c>
      <c r="J240" s="20">
        <v>0</v>
      </c>
      <c r="K240" s="20">
        <v>0</v>
      </c>
      <c r="L240" s="20">
        <v>16.7</v>
      </c>
      <c r="M240" s="20">
        <v>32.299999999999997</v>
      </c>
      <c r="N240" s="61">
        <v>200.8</v>
      </c>
      <c r="O240" s="99">
        <v>1.8</v>
      </c>
    </row>
    <row r="241" spans="1:15" x14ac:dyDescent="0.2">
      <c r="A241" s="86" t="s">
        <v>174</v>
      </c>
      <c r="B241" s="6" t="s">
        <v>49</v>
      </c>
      <c r="C241" s="115">
        <v>60</v>
      </c>
      <c r="D241" s="20">
        <v>3.96</v>
      </c>
      <c r="E241" s="20">
        <v>0.72</v>
      </c>
      <c r="F241" s="20">
        <v>20.04</v>
      </c>
      <c r="G241" s="20">
        <v>104.4</v>
      </c>
      <c r="H241" s="20">
        <v>0.108</v>
      </c>
      <c r="I241" s="20">
        <v>0</v>
      </c>
      <c r="J241" s="20">
        <v>0</v>
      </c>
      <c r="K241" s="20">
        <v>0.84</v>
      </c>
      <c r="L241" s="20">
        <v>21</v>
      </c>
      <c r="M241" s="20">
        <v>28.2</v>
      </c>
      <c r="N241" s="20">
        <v>94.8</v>
      </c>
      <c r="O241" s="20">
        <v>2.34</v>
      </c>
    </row>
    <row r="242" spans="1:15" x14ac:dyDescent="0.2">
      <c r="A242" s="83" t="s">
        <v>166</v>
      </c>
      <c r="B242" s="6" t="s">
        <v>164</v>
      </c>
      <c r="C242" s="78">
        <v>200</v>
      </c>
      <c r="D242" s="20">
        <v>0.7</v>
      </c>
      <c r="E242" s="20">
        <v>0.3</v>
      </c>
      <c r="F242" s="20">
        <v>9.6999999999999993</v>
      </c>
      <c r="G242" s="24">
        <v>57</v>
      </c>
      <c r="H242" s="20">
        <v>0</v>
      </c>
      <c r="I242" s="20">
        <v>80</v>
      </c>
      <c r="J242" s="20">
        <v>0.3</v>
      </c>
      <c r="K242" s="20">
        <v>0</v>
      </c>
      <c r="L242" s="20">
        <v>19.2</v>
      </c>
      <c r="M242" s="20">
        <v>4.9000000000000004</v>
      </c>
      <c r="N242" s="20">
        <v>3.1</v>
      </c>
      <c r="O242" s="20">
        <v>0.7</v>
      </c>
    </row>
    <row r="243" spans="1:15" ht="16.5" thickBot="1" x14ac:dyDescent="0.25">
      <c r="A243" s="214" t="s">
        <v>20</v>
      </c>
      <c r="B243" s="215"/>
      <c r="C243" s="33"/>
      <c r="D243" s="33">
        <f t="shared" ref="D243:O243" si="36">SUM(D237:D242)</f>
        <v>28.65</v>
      </c>
      <c r="E243" s="33">
        <f t="shared" si="36"/>
        <v>31.19</v>
      </c>
      <c r="F243" s="33">
        <f t="shared" si="36"/>
        <v>64.17</v>
      </c>
      <c r="G243" s="33">
        <f t="shared" si="36"/>
        <v>665.4</v>
      </c>
      <c r="H243" s="33">
        <f t="shared" si="36"/>
        <v>0.42800000000000005</v>
      </c>
      <c r="I243" s="33">
        <f t="shared" si="36"/>
        <v>195.9</v>
      </c>
      <c r="J243" s="33">
        <f t="shared" si="36"/>
        <v>0.31</v>
      </c>
      <c r="K243" s="33">
        <f t="shared" si="36"/>
        <v>4.54</v>
      </c>
      <c r="L243" s="33">
        <f t="shared" si="36"/>
        <v>259.09999999999997</v>
      </c>
      <c r="M243" s="33">
        <f t="shared" si="36"/>
        <v>158.6</v>
      </c>
      <c r="N243" s="127">
        <f t="shared" si="36"/>
        <v>489.50000000000006</v>
      </c>
      <c r="O243" s="89">
        <f t="shared" si="36"/>
        <v>7.6899999999999995</v>
      </c>
    </row>
    <row r="244" spans="1:15" ht="16.5" thickTop="1" x14ac:dyDescent="0.2">
      <c r="A244" s="206" t="s">
        <v>46</v>
      </c>
      <c r="B244" s="207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128"/>
      <c r="O244" s="166"/>
    </row>
    <row r="245" spans="1:15" x14ac:dyDescent="0.2">
      <c r="A245" s="83" t="s">
        <v>203</v>
      </c>
      <c r="B245" s="6" t="s">
        <v>111</v>
      </c>
      <c r="C245" s="78">
        <v>200</v>
      </c>
      <c r="D245" s="20">
        <v>7.1</v>
      </c>
      <c r="E245" s="20">
        <v>7.2</v>
      </c>
      <c r="F245" s="20">
        <v>27.8</v>
      </c>
      <c r="G245" s="24">
        <v>220</v>
      </c>
      <c r="H245" s="24">
        <v>0.2</v>
      </c>
      <c r="I245" s="24">
        <v>1.7</v>
      </c>
      <c r="J245" s="24">
        <v>0.2</v>
      </c>
      <c r="K245" s="24">
        <v>0.9</v>
      </c>
      <c r="L245" s="24">
        <v>129.1</v>
      </c>
      <c r="M245" s="24">
        <v>45.1</v>
      </c>
      <c r="N245" s="62">
        <v>176.4</v>
      </c>
      <c r="O245" s="99">
        <v>2.1</v>
      </c>
    </row>
    <row r="246" spans="1:15" x14ac:dyDescent="0.25">
      <c r="A246" s="60" t="s">
        <v>230</v>
      </c>
      <c r="B246" s="60" t="s">
        <v>197</v>
      </c>
      <c r="C246" s="102">
        <v>10</v>
      </c>
      <c r="D246" s="102">
        <v>0</v>
      </c>
      <c r="E246" s="102">
        <v>0</v>
      </c>
      <c r="F246" s="102">
        <v>8.3000000000000007</v>
      </c>
      <c r="G246" s="102">
        <v>28</v>
      </c>
      <c r="H246" s="102">
        <v>4.0000000000000001E-3</v>
      </c>
      <c r="I246" s="102">
        <v>6</v>
      </c>
      <c r="J246" s="102">
        <v>0</v>
      </c>
      <c r="K246" s="102">
        <v>0</v>
      </c>
      <c r="L246" s="102">
        <v>3.4</v>
      </c>
      <c r="M246" s="102">
        <v>1.3</v>
      </c>
      <c r="N246" s="102">
        <v>2.2999999999999998</v>
      </c>
      <c r="O246" s="160">
        <v>0.03</v>
      </c>
    </row>
    <row r="247" spans="1:15" x14ac:dyDescent="0.25">
      <c r="A247" s="121" t="s">
        <v>193</v>
      </c>
      <c r="B247" s="60" t="s">
        <v>192</v>
      </c>
      <c r="C247" s="102">
        <v>200</v>
      </c>
      <c r="D247" s="102">
        <v>0.4</v>
      </c>
      <c r="E247" s="102">
        <v>0.1</v>
      </c>
      <c r="F247" s="102">
        <v>14.9</v>
      </c>
      <c r="G247" s="102">
        <v>62</v>
      </c>
      <c r="H247" s="102">
        <v>0</v>
      </c>
      <c r="I247" s="102">
        <v>0</v>
      </c>
      <c r="J247" s="102">
        <v>0</v>
      </c>
      <c r="K247" s="102">
        <v>0</v>
      </c>
      <c r="L247" s="102">
        <v>7.5</v>
      </c>
      <c r="M247" s="102">
        <v>4.8</v>
      </c>
      <c r="N247" s="102">
        <v>11</v>
      </c>
      <c r="O247" s="160">
        <v>0.95</v>
      </c>
    </row>
    <row r="248" spans="1:15" x14ac:dyDescent="0.2">
      <c r="A248" s="6" t="s">
        <v>96</v>
      </c>
      <c r="B248" s="6" t="s">
        <v>50</v>
      </c>
      <c r="C248" s="115">
        <v>60</v>
      </c>
      <c r="D248" s="20">
        <v>4.5599999999999996</v>
      </c>
      <c r="E248" s="20">
        <v>0.48</v>
      </c>
      <c r="F248" s="20">
        <v>29.52</v>
      </c>
      <c r="G248" s="20">
        <v>141</v>
      </c>
      <c r="H248" s="20">
        <v>6.6000000000000003E-2</v>
      </c>
      <c r="I248" s="20">
        <v>0</v>
      </c>
      <c r="J248" s="20">
        <v>0</v>
      </c>
      <c r="K248" s="20">
        <v>0.66</v>
      </c>
      <c r="L248" s="20">
        <v>12</v>
      </c>
      <c r="M248" s="20">
        <v>8.4</v>
      </c>
      <c r="N248" s="20">
        <v>39</v>
      </c>
      <c r="O248" s="20">
        <v>0.66</v>
      </c>
    </row>
    <row r="249" spans="1:15" ht="16.5" thickBot="1" x14ac:dyDescent="0.25">
      <c r="A249" s="175" t="s">
        <v>47</v>
      </c>
      <c r="B249" s="176"/>
      <c r="C249" s="18"/>
      <c r="D249" s="18">
        <f t="shared" ref="D249:O249" si="37">SUM(D245:D248)</f>
        <v>12.059999999999999</v>
      </c>
      <c r="E249" s="18">
        <f t="shared" si="37"/>
        <v>7.7799999999999994</v>
      </c>
      <c r="F249" s="18">
        <f t="shared" si="37"/>
        <v>80.52</v>
      </c>
      <c r="G249" s="18">
        <f t="shared" si="37"/>
        <v>451</v>
      </c>
      <c r="H249" s="18">
        <f t="shared" si="37"/>
        <v>0.27</v>
      </c>
      <c r="I249" s="18">
        <f t="shared" si="37"/>
        <v>7.7</v>
      </c>
      <c r="J249" s="18">
        <f t="shared" si="37"/>
        <v>0.2</v>
      </c>
      <c r="K249" s="18">
        <f t="shared" si="37"/>
        <v>1.56</v>
      </c>
      <c r="L249" s="18">
        <f t="shared" si="37"/>
        <v>152</v>
      </c>
      <c r="M249" s="18">
        <f t="shared" si="37"/>
        <v>59.599999999999994</v>
      </c>
      <c r="N249" s="89">
        <f t="shared" si="37"/>
        <v>228.70000000000002</v>
      </c>
      <c r="O249" s="89">
        <f t="shared" si="37"/>
        <v>3.74</v>
      </c>
    </row>
    <row r="250" spans="1:15" ht="16.5" thickTop="1" x14ac:dyDescent="0.2">
      <c r="A250" s="177" t="s">
        <v>54</v>
      </c>
      <c r="B250" s="178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63"/>
      <c r="O250" s="166"/>
    </row>
    <row r="251" spans="1:15" s="72" customFormat="1" x14ac:dyDescent="0.2">
      <c r="A251" s="3" t="s">
        <v>179</v>
      </c>
      <c r="B251" s="6" t="s">
        <v>181</v>
      </c>
      <c r="C251" s="115">
        <v>200</v>
      </c>
      <c r="D251" s="20">
        <v>5.8</v>
      </c>
      <c r="E251" s="20">
        <v>5</v>
      </c>
      <c r="F251" s="20">
        <v>8</v>
      </c>
      <c r="G251" s="20">
        <v>100</v>
      </c>
      <c r="H251" s="20">
        <v>0.08</v>
      </c>
      <c r="I251" s="20">
        <v>1.4</v>
      </c>
      <c r="J251" s="20">
        <v>0.04</v>
      </c>
      <c r="K251" s="20">
        <v>0</v>
      </c>
      <c r="L251" s="20">
        <v>240</v>
      </c>
      <c r="M251" s="20">
        <v>28</v>
      </c>
      <c r="N251" s="20">
        <v>180</v>
      </c>
      <c r="O251" s="21">
        <v>0.2</v>
      </c>
    </row>
    <row r="252" spans="1:15" s="107" customFormat="1" x14ac:dyDescent="0.25">
      <c r="A252" s="60" t="s">
        <v>226</v>
      </c>
      <c r="B252" s="60" t="s">
        <v>196</v>
      </c>
      <c r="C252" s="102">
        <v>40</v>
      </c>
      <c r="D252" s="102">
        <v>3.6</v>
      </c>
      <c r="E252" s="102">
        <v>3.44</v>
      </c>
      <c r="F252" s="102">
        <v>27.24</v>
      </c>
      <c r="G252" s="102">
        <v>154</v>
      </c>
      <c r="H252" s="102">
        <v>3.2000000000000001E-2</v>
      </c>
      <c r="I252" s="102">
        <v>0</v>
      </c>
      <c r="J252" s="102">
        <v>0</v>
      </c>
      <c r="K252" s="102">
        <v>0</v>
      </c>
      <c r="L252" s="102">
        <v>3.6</v>
      </c>
      <c r="M252" s="102">
        <v>3.6</v>
      </c>
      <c r="N252" s="102">
        <v>16.399999999999999</v>
      </c>
      <c r="O252" s="160">
        <v>0.24</v>
      </c>
    </row>
    <row r="253" spans="1:15" ht="16.5" thickBot="1" x14ac:dyDescent="0.25">
      <c r="A253" s="175" t="s">
        <v>55</v>
      </c>
      <c r="B253" s="176"/>
      <c r="C253" s="18"/>
      <c r="D253" s="18">
        <f t="shared" ref="D253:O253" si="38">SUM(D251:D252)</f>
        <v>9.4</v>
      </c>
      <c r="E253" s="18">
        <f t="shared" si="38"/>
        <v>8.44</v>
      </c>
      <c r="F253" s="18">
        <f t="shared" si="38"/>
        <v>35.239999999999995</v>
      </c>
      <c r="G253" s="18">
        <f t="shared" si="38"/>
        <v>254</v>
      </c>
      <c r="H253" s="18">
        <f t="shared" si="38"/>
        <v>0.112</v>
      </c>
      <c r="I253" s="18">
        <f t="shared" si="38"/>
        <v>1.4</v>
      </c>
      <c r="J253" s="18">
        <f t="shared" si="38"/>
        <v>0.04</v>
      </c>
      <c r="K253" s="18">
        <f t="shared" si="38"/>
        <v>0</v>
      </c>
      <c r="L253" s="18">
        <f t="shared" si="38"/>
        <v>243.6</v>
      </c>
      <c r="M253" s="18">
        <f t="shared" si="38"/>
        <v>31.6</v>
      </c>
      <c r="N253" s="89">
        <f t="shared" si="38"/>
        <v>196.4</v>
      </c>
      <c r="O253" s="89">
        <f t="shared" si="38"/>
        <v>0.44</v>
      </c>
    </row>
    <row r="254" spans="1:15" ht="17.25" thickTop="1" thickBot="1" x14ac:dyDescent="0.25">
      <c r="A254" s="179" t="s">
        <v>31</v>
      </c>
      <c r="B254" s="180"/>
      <c r="C254" s="16"/>
      <c r="D254" s="16">
        <f t="shared" ref="D254:O254" si="39">D235+D243+D249+D253</f>
        <v>62.014999999999993</v>
      </c>
      <c r="E254" s="16">
        <f t="shared" si="39"/>
        <v>59.454999999999998</v>
      </c>
      <c r="F254" s="16">
        <f t="shared" si="39"/>
        <v>242.70999999999998</v>
      </c>
      <c r="G254" s="16">
        <f t="shared" si="39"/>
        <v>1774.8</v>
      </c>
      <c r="H254" s="16">
        <f t="shared" si="39"/>
        <v>1.056</v>
      </c>
      <c r="I254" s="16">
        <f t="shared" si="39"/>
        <v>248</v>
      </c>
      <c r="J254" s="16">
        <f t="shared" si="39"/>
        <v>0.62000000000000011</v>
      </c>
      <c r="K254" s="16">
        <f t="shared" si="39"/>
        <v>7.0400000000000009</v>
      </c>
      <c r="L254" s="16">
        <f t="shared" si="39"/>
        <v>925.69999999999993</v>
      </c>
      <c r="M254" s="16">
        <f t="shared" si="39"/>
        <v>310.10000000000002</v>
      </c>
      <c r="N254" s="91">
        <f t="shared" si="39"/>
        <v>1203.95</v>
      </c>
      <c r="O254" s="91">
        <f t="shared" si="39"/>
        <v>14.04</v>
      </c>
    </row>
    <row r="255" spans="1:15" ht="16.5" thickTop="1" x14ac:dyDescent="0.2">
      <c r="A255" s="5"/>
      <c r="B255" s="5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</row>
    <row r="256" spans="1:15" x14ac:dyDescent="0.2">
      <c r="A256" s="5"/>
      <c r="B256" s="5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" t="s">
        <v>89</v>
      </c>
    </row>
    <row r="257" spans="1:16" x14ac:dyDescent="0.25">
      <c r="A257" s="7" t="s">
        <v>32</v>
      </c>
      <c r="B257" s="5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</row>
    <row r="258" spans="1:16" x14ac:dyDescent="0.2">
      <c r="A258" s="8"/>
      <c r="B258" s="5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</row>
    <row r="259" spans="1:16" ht="16.5" customHeight="1" x14ac:dyDescent="0.2">
      <c r="A259" s="171" t="s">
        <v>2</v>
      </c>
      <c r="B259" s="171" t="s">
        <v>37</v>
      </c>
      <c r="C259" s="171" t="s">
        <v>3</v>
      </c>
      <c r="D259" s="171" t="s">
        <v>106</v>
      </c>
      <c r="E259" s="185"/>
      <c r="F259" s="185"/>
      <c r="G259" s="171" t="s">
        <v>4</v>
      </c>
      <c r="H259" s="171" t="s">
        <v>5</v>
      </c>
      <c r="I259" s="171"/>
      <c r="J259" s="171"/>
      <c r="K259" s="171"/>
      <c r="L259" s="171" t="s">
        <v>6</v>
      </c>
      <c r="M259" s="172"/>
      <c r="N259" s="172"/>
      <c r="O259" s="172"/>
    </row>
    <row r="260" spans="1:16" x14ac:dyDescent="0.2">
      <c r="A260" s="171"/>
      <c r="B260" s="171"/>
      <c r="C260" s="171"/>
      <c r="D260" s="113" t="s">
        <v>7</v>
      </c>
      <c r="E260" s="113" t="s">
        <v>8</v>
      </c>
      <c r="F260" s="113" t="s">
        <v>9</v>
      </c>
      <c r="G260" s="171"/>
      <c r="H260" s="113" t="s">
        <v>10</v>
      </c>
      <c r="I260" s="113" t="s">
        <v>11</v>
      </c>
      <c r="J260" s="113" t="s">
        <v>12</v>
      </c>
      <c r="K260" s="113" t="s">
        <v>13</v>
      </c>
      <c r="L260" s="113" t="s">
        <v>14</v>
      </c>
      <c r="M260" s="113" t="s">
        <v>39</v>
      </c>
      <c r="N260" s="113" t="s">
        <v>15</v>
      </c>
      <c r="O260" s="161" t="s">
        <v>16</v>
      </c>
    </row>
    <row r="261" spans="1:16" x14ac:dyDescent="0.2">
      <c r="A261" s="177" t="s">
        <v>17</v>
      </c>
      <c r="B261" s="178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93"/>
      <c r="O261" s="99"/>
    </row>
    <row r="262" spans="1:16" x14ac:dyDescent="0.2">
      <c r="A262" s="83" t="s">
        <v>154</v>
      </c>
      <c r="B262" s="6" t="s">
        <v>155</v>
      </c>
      <c r="C262" s="78">
        <v>85</v>
      </c>
      <c r="D262" s="20">
        <v>13.6</v>
      </c>
      <c r="E262" s="20">
        <v>3.4</v>
      </c>
      <c r="F262" s="20">
        <v>6.2</v>
      </c>
      <c r="G262" s="24">
        <v>111</v>
      </c>
      <c r="H262" s="24">
        <v>1.8</v>
      </c>
      <c r="I262" s="24">
        <v>0.7</v>
      </c>
      <c r="J262" s="24">
        <v>29.7</v>
      </c>
      <c r="K262" s="24">
        <v>0.1</v>
      </c>
      <c r="L262" s="24">
        <v>145.4</v>
      </c>
      <c r="M262" s="24">
        <v>32.9</v>
      </c>
      <c r="N262" s="62">
        <v>241.4</v>
      </c>
      <c r="O262" s="117">
        <v>0.03</v>
      </c>
    </row>
    <row r="263" spans="1:16" s="107" customFormat="1" x14ac:dyDescent="0.25">
      <c r="A263" s="129" t="s">
        <v>227</v>
      </c>
      <c r="B263" s="6" t="s">
        <v>185</v>
      </c>
      <c r="C263" s="102">
        <v>20</v>
      </c>
      <c r="D263" s="64">
        <v>0</v>
      </c>
      <c r="E263" s="64">
        <v>0</v>
      </c>
      <c r="F263" s="64">
        <v>7.6</v>
      </c>
      <c r="G263" s="64">
        <v>30</v>
      </c>
      <c r="H263" s="102">
        <v>2E-3</v>
      </c>
      <c r="I263" s="106">
        <v>0.48</v>
      </c>
      <c r="J263" s="106">
        <v>0</v>
      </c>
      <c r="K263" s="106">
        <v>0</v>
      </c>
      <c r="L263" s="106">
        <v>2.4</v>
      </c>
      <c r="M263" s="106">
        <v>1.8</v>
      </c>
      <c r="N263" s="106">
        <v>3.6</v>
      </c>
      <c r="O263" s="160">
        <v>0.2</v>
      </c>
    </row>
    <row r="264" spans="1:16" x14ac:dyDescent="0.2">
      <c r="A264" s="138" t="s">
        <v>228</v>
      </c>
      <c r="B264" s="65" t="s">
        <v>184</v>
      </c>
      <c r="C264" s="64">
        <v>2</v>
      </c>
      <c r="D264" s="64">
        <v>2.6</v>
      </c>
      <c r="E264" s="64">
        <v>2.8</v>
      </c>
      <c r="F264" s="64">
        <v>23.6</v>
      </c>
      <c r="G264" s="64">
        <v>130.19999999999999</v>
      </c>
      <c r="H264" s="64">
        <v>3.2000000000000001E-2</v>
      </c>
      <c r="I264" s="64">
        <v>0</v>
      </c>
      <c r="J264" s="64">
        <v>0</v>
      </c>
      <c r="K264" s="64">
        <v>0</v>
      </c>
      <c r="L264" s="64">
        <v>4.8</v>
      </c>
      <c r="M264" s="64">
        <v>6.6</v>
      </c>
      <c r="N264" s="94">
        <v>19.2</v>
      </c>
      <c r="O264" s="160">
        <v>0.34</v>
      </c>
    </row>
    <row r="265" spans="1:16" x14ac:dyDescent="0.25">
      <c r="A265" s="69" t="s">
        <v>238</v>
      </c>
      <c r="B265" s="6" t="s">
        <v>198</v>
      </c>
      <c r="C265" s="87">
        <v>200</v>
      </c>
      <c r="D265" s="20">
        <v>0.4</v>
      </c>
      <c r="E265" s="20">
        <v>0.1</v>
      </c>
      <c r="F265" s="20">
        <v>14.9</v>
      </c>
      <c r="G265" s="24">
        <v>62</v>
      </c>
      <c r="H265" s="24">
        <v>0</v>
      </c>
      <c r="I265" s="24">
        <v>2.9</v>
      </c>
      <c r="J265" s="24">
        <v>0</v>
      </c>
      <c r="K265" s="24">
        <v>0</v>
      </c>
      <c r="L265" s="24">
        <v>7.5</v>
      </c>
      <c r="M265" s="20">
        <v>4.8</v>
      </c>
      <c r="N265" s="105">
        <v>11</v>
      </c>
      <c r="O265" s="32">
        <v>0.95</v>
      </c>
      <c r="P265" s="32"/>
    </row>
    <row r="266" spans="1:16" x14ac:dyDescent="0.2">
      <c r="A266" s="6" t="s">
        <v>96</v>
      </c>
      <c r="B266" s="6" t="s">
        <v>50</v>
      </c>
      <c r="C266" s="115">
        <v>60</v>
      </c>
      <c r="D266" s="20">
        <v>4.5599999999999996</v>
      </c>
      <c r="E266" s="20">
        <v>0.48</v>
      </c>
      <c r="F266" s="20">
        <v>29.52</v>
      </c>
      <c r="G266" s="20">
        <v>141</v>
      </c>
      <c r="H266" s="20">
        <v>6.6000000000000003E-2</v>
      </c>
      <c r="I266" s="20">
        <v>0</v>
      </c>
      <c r="J266" s="20">
        <v>0</v>
      </c>
      <c r="K266" s="20">
        <v>0.66</v>
      </c>
      <c r="L266" s="20">
        <v>12</v>
      </c>
      <c r="M266" s="20">
        <v>8.4</v>
      </c>
      <c r="N266" s="20">
        <v>39</v>
      </c>
      <c r="O266" s="20">
        <v>0.66</v>
      </c>
    </row>
    <row r="267" spans="1:16" ht="16.5" thickBot="1" x14ac:dyDescent="0.25">
      <c r="A267" s="173" t="s">
        <v>18</v>
      </c>
      <c r="B267" s="174"/>
      <c r="C267" s="18"/>
      <c r="D267" s="18">
        <v>23</v>
      </c>
      <c r="E267" s="18">
        <f t="shared" ref="E267:O267" si="40">SUM(E262:E266)</f>
        <v>6.7799999999999994</v>
      </c>
      <c r="F267" s="18">
        <f t="shared" si="40"/>
        <v>81.820000000000007</v>
      </c>
      <c r="G267" s="18">
        <f t="shared" si="40"/>
        <v>474.2</v>
      </c>
      <c r="H267" s="18">
        <f t="shared" si="40"/>
        <v>1.9000000000000001</v>
      </c>
      <c r="I267" s="18">
        <f t="shared" si="40"/>
        <v>4.08</v>
      </c>
      <c r="J267" s="18">
        <f t="shared" si="40"/>
        <v>29.7</v>
      </c>
      <c r="K267" s="18">
        <f t="shared" si="40"/>
        <v>0.76</v>
      </c>
      <c r="L267" s="18">
        <f t="shared" si="40"/>
        <v>172.10000000000002</v>
      </c>
      <c r="M267" s="18">
        <f t="shared" si="40"/>
        <v>54.499999999999993</v>
      </c>
      <c r="N267" s="89">
        <f t="shared" si="40"/>
        <v>314.2</v>
      </c>
      <c r="O267" s="89">
        <f t="shared" si="40"/>
        <v>2.1800000000000002</v>
      </c>
    </row>
    <row r="268" spans="1:16" ht="17.25" customHeight="1" thickTop="1" x14ac:dyDescent="0.2">
      <c r="A268" s="177" t="s">
        <v>19</v>
      </c>
      <c r="B268" s="178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63"/>
      <c r="O268" s="166"/>
    </row>
    <row r="269" spans="1:16" x14ac:dyDescent="0.2">
      <c r="A269" s="134" t="s">
        <v>222</v>
      </c>
      <c r="B269" s="14" t="s">
        <v>104</v>
      </c>
      <c r="C269" s="132">
        <v>70</v>
      </c>
      <c r="D269" s="22">
        <v>1</v>
      </c>
      <c r="E269" s="22">
        <v>5</v>
      </c>
      <c r="F269" s="22">
        <v>6.2</v>
      </c>
      <c r="G269" s="22">
        <v>81</v>
      </c>
      <c r="H269" s="22">
        <v>0.4</v>
      </c>
      <c r="I269" s="22">
        <v>92.8</v>
      </c>
      <c r="J269" s="22">
        <v>0</v>
      </c>
      <c r="K269" s="22">
        <v>0</v>
      </c>
      <c r="L269" s="22">
        <v>234.9</v>
      </c>
      <c r="M269" s="22">
        <v>149.5</v>
      </c>
      <c r="N269" s="22">
        <v>281.2</v>
      </c>
      <c r="O269" s="63">
        <v>6.2</v>
      </c>
    </row>
    <row r="270" spans="1:16" x14ac:dyDescent="0.2">
      <c r="A270" s="83" t="s">
        <v>117</v>
      </c>
      <c r="B270" s="6" t="s">
        <v>118</v>
      </c>
      <c r="C270" s="78">
        <v>350</v>
      </c>
      <c r="D270" s="20">
        <v>2.7</v>
      </c>
      <c r="E270" s="20">
        <v>3.3</v>
      </c>
      <c r="F270" s="20">
        <v>11.5</v>
      </c>
      <c r="G270" s="24">
        <v>87</v>
      </c>
      <c r="H270" s="24">
        <v>0.3</v>
      </c>
      <c r="I270" s="24">
        <v>25.9</v>
      </c>
      <c r="J270" s="24">
        <v>0</v>
      </c>
      <c r="K270" s="24">
        <v>0</v>
      </c>
      <c r="L270" s="24">
        <v>117</v>
      </c>
      <c r="M270" s="24">
        <v>39.9</v>
      </c>
      <c r="N270" s="62">
        <v>73.900000000000006</v>
      </c>
      <c r="O270" s="99">
        <v>1.2</v>
      </c>
    </row>
    <row r="271" spans="1:16" s="73" customFormat="1" x14ac:dyDescent="0.2">
      <c r="A271" s="85" t="s">
        <v>129</v>
      </c>
      <c r="B271" s="70" t="s">
        <v>128</v>
      </c>
      <c r="C271" s="82">
        <v>200</v>
      </c>
      <c r="D271" s="71">
        <v>3.5</v>
      </c>
      <c r="E271" s="71">
        <v>2.4</v>
      </c>
      <c r="F271" s="71">
        <v>13.6</v>
      </c>
      <c r="G271" s="71">
        <v>92</v>
      </c>
      <c r="H271" s="71">
        <v>0.3</v>
      </c>
      <c r="I271" s="71">
        <v>20</v>
      </c>
      <c r="J271" s="71">
        <v>0.06</v>
      </c>
      <c r="K271" s="71">
        <v>0.9</v>
      </c>
      <c r="L271" s="71">
        <v>90.2</v>
      </c>
      <c r="M271" s="71">
        <v>76</v>
      </c>
      <c r="N271" s="75">
        <v>144</v>
      </c>
      <c r="O271" s="162">
        <v>1.4</v>
      </c>
    </row>
    <row r="272" spans="1:16" x14ac:dyDescent="0.2">
      <c r="A272" s="83" t="s">
        <v>140</v>
      </c>
      <c r="B272" s="6" t="s">
        <v>141</v>
      </c>
      <c r="C272" s="79">
        <v>100</v>
      </c>
      <c r="D272" s="20">
        <v>10.6</v>
      </c>
      <c r="E272" s="20">
        <v>1.6</v>
      </c>
      <c r="F272" s="20">
        <v>6.8</v>
      </c>
      <c r="G272" s="20">
        <v>101</v>
      </c>
      <c r="H272" s="20">
        <v>0.1</v>
      </c>
      <c r="I272" s="20">
        <v>0.8</v>
      </c>
      <c r="J272" s="20">
        <v>0.03</v>
      </c>
      <c r="K272" s="20">
        <v>0.9</v>
      </c>
      <c r="L272" s="20">
        <v>27.4</v>
      </c>
      <c r="M272" s="20">
        <v>28.8</v>
      </c>
      <c r="N272" s="61">
        <v>191.2</v>
      </c>
      <c r="O272" s="99">
        <v>1</v>
      </c>
    </row>
    <row r="273" spans="1:15" x14ac:dyDescent="0.2">
      <c r="A273" s="6" t="s">
        <v>96</v>
      </c>
      <c r="B273" s="6" t="s">
        <v>50</v>
      </c>
      <c r="C273" s="115">
        <v>60</v>
      </c>
      <c r="D273" s="20">
        <v>4.5599999999999996</v>
      </c>
      <c r="E273" s="20">
        <v>0.48</v>
      </c>
      <c r="F273" s="20">
        <v>29.52</v>
      </c>
      <c r="G273" s="20">
        <v>141</v>
      </c>
      <c r="H273" s="20">
        <v>6.6000000000000003E-2</v>
      </c>
      <c r="I273" s="20">
        <v>0</v>
      </c>
      <c r="J273" s="20">
        <v>0</v>
      </c>
      <c r="K273" s="20">
        <v>0.66</v>
      </c>
      <c r="L273" s="20">
        <v>12</v>
      </c>
      <c r="M273" s="20">
        <v>8.4</v>
      </c>
      <c r="N273" s="20">
        <v>39</v>
      </c>
      <c r="O273" s="20">
        <v>0.66</v>
      </c>
    </row>
    <row r="274" spans="1:15" x14ac:dyDescent="0.2">
      <c r="A274" s="3" t="s">
        <v>48</v>
      </c>
      <c r="B274" s="6" t="s">
        <v>189</v>
      </c>
      <c r="C274" s="115">
        <v>100</v>
      </c>
      <c r="D274" s="20">
        <v>0.6</v>
      </c>
      <c r="E274" s="20">
        <v>0.6</v>
      </c>
      <c r="F274" s="20">
        <v>15.4</v>
      </c>
      <c r="G274" s="20">
        <v>72</v>
      </c>
      <c r="H274" s="20">
        <v>0.05</v>
      </c>
      <c r="I274" s="20">
        <v>6</v>
      </c>
      <c r="J274" s="20">
        <v>0</v>
      </c>
      <c r="K274" s="20">
        <v>0.4</v>
      </c>
      <c r="L274" s="20">
        <v>30</v>
      </c>
      <c r="M274" s="20">
        <v>17</v>
      </c>
      <c r="N274" s="20">
        <v>22</v>
      </c>
      <c r="O274" s="20">
        <v>0.6</v>
      </c>
    </row>
    <row r="275" spans="1:15" x14ac:dyDescent="0.2">
      <c r="A275" s="83" t="s">
        <v>165</v>
      </c>
      <c r="B275" s="6" t="s">
        <v>167</v>
      </c>
      <c r="C275" s="78">
        <v>200</v>
      </c>
      <c r="D275" s="20">
        <v>2</v>
      </c>
      <c r="E275" s="20">
        <v>0.2</v>
      </c>
      <c r="F275" s="20">
        <v>5.8</v>
      </c>
      <c r="G275" s="20">
        <v>36</v>
      </c>
      <c r="H275" s="20">
        <v>0</v>
      </c>
      <c r="I275" s="20">
        <v>59.2</v>
      </c>
      <c r="J275" s="20">
        <v>0</v>
      </c>
      <c r="K275" s="20">
        <v>0</v>
      </c>
      <c r="L275" s="20">
        <v>16</v>
      </c>
      <c r="M275" s="20">
        <v>0</v>
      </c>
      <c r="N275" s="20">
        <v>0</v>
      </c>
      <c r="O275" s="103">
        <v>0.3</v>
      </c>
    </row>
    <row r="276" spans="1:15" ht="16.5" thickBot="1" x14ac:dyDescent="0.25">
      <c r="A276" s="173" t="s">
        <v>20</v>
      </c>
      <c r="B276" s="174"/>
      <c r="C276" s="18"/>
      <c r="D276" s="18">
        <f t="shared" ref="D276:O276" si="41">SUM(D269:D275)</f>
        <v>24.96</v>
      </c>
      <c r="E276" s="18">
        <f t="shared" si="41"/>
        <v>13.58</v>
      </c>
      <c r="F276" s="18">
        <f t="shared" si="41"/>
        <v>88.82</v>
      </c>
      <c r="G276" s="18">
        <f t="shared" si="41"/>
        <v>610</v>
      </c>
      <c r="H276" s="18">
        <f t="shared" si="41"/>
        <v>1.2160000000000002</v>
      </c>
      <c r="I276" s="18">
        <f t="shared" si="41"/>
        <v>204.7</v>
      </c>
      <c r="J276" s="18">
        <f t="shared" si="41"/>
        <v>0.09</v>
      </c>
      <c r="K276" s="18">
        <f t="shared" si="41"/>
        <v>2.86</v>
      </c>
      <c r="L276" s="18">
        <f t="shared" si="41"/>
        <v>527.5</v>
      </c>
      <c r="M276" s="18">
        <f t="shared" si="41"/>
        <v>319.59999999999997</v>
      </c>
      <c r="N276" s="18">
        <f t="shared" si="41"/>
        <v>751.3</v>
      </c>
      <c r="O276" s="18">
        <f t="shared" si="41"/>
        <v>11.360000000000001</v>
      </c>
    </row>
    <row r="277" spans="1:15" ht="16.5" thickTop="1" x14ac:dyDescent="0.2">
      <c r="A277" s="201" t="s">
        <v>46</v>
      </c>
      <c r="B277" s="202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90"/>
      <c r="O277" s="166"/>
    </row>
    <row r="278" spans="1:15" x14ac:dyDescent="0.2">
      <c r="A278" s="83" t="s">
        <v>113</v>
      </c>
      <c r="B278" s="6" t="s">
        <v>114</v>
      </c>
      <c r="C278" s="78">
        <v>120</v>
      </c>
      <c r="D278" s="20">
        <v>7.8</v>
      </c>
      <c r="E278" s="20">
        <v>6.7</v>
      </c>
      <c r="F278" s="20">
        <v>24.7</v>
      </c>
      <c r="G278" s="20">
        <v>193</v>
      </c>
      <c r="H278" s="20">
        <v>0.1</v>
      </c>
      <c r="I278" s="20">
        <v>0.9</v>
      </c>
      <c r="J278" s="20">
        <v>0</v>
      </c>
      <c r="K278" s="20">
        <v>1.22</v>
      </c>
      <c r="L278" s="20">
        <v>7.8</v>
      </c>
      <c r="M278" s="20">
        <v>14.2</v>
      </c>
      <c r="N278" s="61">
        <v>123.3</v>
      </c>
      <c r="O278" s="99">
        <v>0.7</v>
      </c>
    </row>
    <row r="279" spans="1:15" x14ac:dyDescent="0.2">
      <c r="A279" s="3" t="s">
        <v>48</v>
      </c>
      <c r="B279" s="6" t="s">
        <v>188</v>
      </c>
      <c r="C279" s="115">
        <v>100</v>
      </c>
      <c r="D279" s="20">
        <v>0.4</v>
      </c>
      <c r="E279" s="20">
        <v>0.4</v>
      </c>
      <c r="F279" s="20">
        <v>9.8000000000000007</v>
      </c>
      <c r="G279" s="20">
        <v>47</v>
      </c>
      <c r="H279" s="20">
        <v>0.03</v>
      </c>
      <c r="I279" s="20">
        <v>10</v>
      </c>
      <c r="J279" s="20">
        <v>0</v>
      </c>
      <c r="K279" s="20">
        <v>0.2</v>
      </c>
      <c r="L279" s="20">
        <v>16</v>
      </c>
      <c r="M279" s="20">
        <v>9</v>
      </c>
      <c r="N279" s="20">
        <v>11</v>
      </c>
      <c r="O279" s="21">
        <v>2.2000000000000002</v>
      </c>
    </row>
    <row r="280" spans="1:15" x14ac:dyDescent="0.25">
      <c r="A280" s="60" t="s">
        <v>229</v>
      </c>
      <c r="B280" s="60" t="s">
        <v>194</v>
      </c>
      <c r="C280" s="102">
        <v>20</v>
      </c>
      <c r="D280" s="102">
        <v>6.82</v>
      </c>
      <c r="E280" s="102">
        <v>5.01</v>
      </c>
      <c r="F280" s="102">
        <v>3.8</v>
      </c>
      <c r="G280" s="102">
        <v>87.57</v>
      </c>
      <c r="H280" s="102">
        <v>6.0000000000000001E-3</v>
      </c>
      <c r="I280" s="102">
        <v>0.4</v>
      </c>
      <c r="J280" s="102">
        <v>0.05</v>
      </c>
      <c r="K280" s="102">
        <v>0</v>
      </c>
      <c r="L280" s="102">
        <v>148</v>
      </c>
      <c r="M280" s="102">
        <v>10</v>
      </c>
      <c r="N280" s="102">
        <v>82</v>
      </c>
      <c r="O280" s="160">
        <v>0</v>
      </c>
    </row>
    <row r="281" spans="1:15" x14ac:dyDescent="0.2">
      <c r="A281" s="6" t="s">
        <v>96</v>
      </c>
      <c r="B281" s="6" t="s">
        <v>50</v>
      </c>
      <c r="C281" s="115">
        <v>45</v>
      </c>
      <c r="D281" s="20">
        <v>3.42</v>
      </c>
      <c r="E281" s="20">
        <v>0.36</v>
      </c>
      <c r="F281" s="20">
        <v>22.14</v>
      </c>
      <c r="G281" s="20">
        <v>105.75</v>
      </c>
      <c r="H281" s="20">
        <v>4.9500000000000002E-2</v>
      </c>
      <c r="I281" s="20">
        <v>0</v>
      </c>
      <c r="J281" s="20">
        <v>0</v>
      </c>
      <c r="K281" s="20">
        <v>0.495</v>
      </c>
      <c r="L281" s="20">
        <v>9</v>
      </c>
      <c r="M281" s="20">
        <v>6.3</v>
      </c>
      <c r="N281" s="20">
        <v>29.25</v>
      </c>
      <c r="O281" s="20">
        <v>0.495</v>
      </c>
    </row>
    <row r="282" spans="1:15" x14ac:dyDescent="0.2">
      <c r="A282" s="76" t="s">
        <v>231</v>
      </c>
      <c r="B282" s="12" t="s">
        <v>183</v>
      </c>
      <c r="C282" s="24">
        <v>200</v>
      </c>
      <c r="D282" s="24">
        <v>0.4</v>
      </c>
      <c r="E282" s="24">
        <v>0</v>
      </c>
      <c r="F282" s="24">
        <v>5</v>
      </c>
      <c r="G282" s="24">
        <v>22</v>
      </c>
      <c r="H282" s="24">
        <v>0.14000000000000001</v>
      </c>
      <c r="I282" s="24">
        <v>20</v>
      </c>
      <c r="J282" s="24">
        <v>0</v>
      </c>
      <c r="K282" s="24">
        <v>0</v>
      </c>
      <c r="L282" s="24">
        <v>990</v>
      </c>
      <c r="M282" s="24">
        <v>880</v>
      </c>
      <c r="N282" s="62">
        <v>1648</v>
      </c>
      <c r="O282" s="160">
        <v>164</v>
      </c>
    </row>
    <row r="283" spans="1:15" ht="16.5" thickBot="1" x14ac:dyDescent="0.25">
      <c r="A283" s="175" t="s">
        <v>47</v>
      </c>
      <c r="B283" s="176"/>
      <c r="C283" s="18"/>
      <c r="D283" s="18">
        <f t="shared" ref="D283:O283" si="42">SUM(D278:D282)</f>
        <v>18.839999999999996</v>
      </c>
      <c r="E283" s="18">
        <f t="shared" si="42"/>
        <v>12.469999999999999</v>
      </c>
      <c r="F283" s="35">
        <f>SUM(F278:F282)</f>
        <v>65.44</v>
      </c>
      <c r="G283" s="18">
        <f t="shared" si="42"/>
        <v>455.32</v>
      </c>
      <c r="H283" s="18">
        <f t="shared" si="42"/>
        <v>0.32550000000000001</v>
      </c>
      <c r="I283" s="18">
        <f t="shared" si="42"/>
        <v>31.3</v>
      </c>
      <c r="J283" s="18">
        <f t="shared" si="42"/>
        <v>0.05</v>
      </c>
      <c r="K283" s="18">
        <f t="shared" si="42"/>
        <v>1.915</v>
      </c>
      <c r="L283" s="18">
        <f t="shared" si="42"/>
        <v>1170.8</v>
      </c>
      <c r="M283" s="18">
        <f t="shared" si="42"/>
        <v>919.5</v>
      </c>
      <c r="N283" s="89">
        <f t="shared" si="42"/>
        <v>1893.55</v>
      </c>
      <c r="O283" s="89">
        <f t="shared" si="42"/>
        <v>167.39500000000001</v>
      </c>
    </row>
    <row r="284" spans="1:15" ht="16.5" thickTop="1" x14ac:dyDescent="0.2">
      <c r="A284" s="177" t="s">
        <v>54</v>
      </c>
      <c r="B284" s="178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63"/>
      <c r="O284" s="166"/>
    </row>
    <row r="285" spans="1:15" x14ac:dyDescent="0.2">
      <c r="A285" s="11" t="s">
        <v>179</v>
      </c>
      <c r="B285" s="13" t="s">
        <v>182</v>
      </c>
      <c r="C285" s="115">
        <v>200</v>
      </c>
      <c r="D285" s="20">
        <v>5.8</v>
      </c>
      <c r="E285" s="20">
        <v>5</v>
      </c>
      <c r="F285" s="20">
        <v>8</v>
      </c>
      <c r="G285" s="20">
        <v>100</v>
      </c>
      <c r="H285" s="20">
        <v>0.08</v>
      </c>
      <c r="I285" s="20">
        <v>11.4</v>
      </c>
      <c r="J285" s="20">
        <v>0.04</v>
      </c>
      <c r="K285" s="20">
        <v>0</v>
      </c>
      <c r="L285" s="20">
        <v>240</v>
      </c>
      <c r="M285" s="20">
        <v>28</v>
      </c>
      <c r="N285" s="20">
        <v>180</v>
      </c>
      <c r="O285" s="61">
        <v>0.2</v>
      </c>
    </row>
    <row r="286" spans="1:15" x14ac:dyDescent="0.25">
      <c r="A286" s="60" t="s">
        <v>228</v>
      </c>
      <c r="B286" s="60" t="s">
        <v>187</v>
      </c>
      <c r="C286" s="106">
        <v>2</v>
      </c>
      <c r="D286" s="106">
        <v>2</v>
      </c>
      <c r="E286" s="106">
        <v>6.8</v>
      </c>
      <c r="F286" s="106">
        <v>28.4</v>
      </c>
      <c r="G286" s="106">
        <v>182.4</v>
      </c>
      <c r="H286" s="106">
        <v>3.2000000000000001E-2</v>
      </c>
      <c r="I286" s="106">
        <v>0</v>
      </c>
      <c r="J286" s="106">
        <v>0</v>
      </c>
      <c r="K286" s="106">
        <v>0</v>
      </c>
      <c r="L286" s="106">
        <v>4.8</v>
      </c>
      <c r="M286" s="106">
        <v>6.6</v>
      </c>
      <c r="N286" s="106">
        <v>19.2</v>
      </c>
      <c r="O286" s="160">
        <v>0.34</v>
      </c>
    </row>
    <row r="287" spans="1:15" ht="16.5" thickBot="1" x14ac:dyDescent="0.25">
      <c r="A287" s="175" t="s">
        <v>55</v>
      </c>
      <c r="B287" s="176"/>
      <c r="C287" s="18"/>
      <c r="D287" s="18">
        <f t="shared" ref="D287:O287" si="43">SUM(D285:D286)</f>
        <v>7.8</v>
      </c>
      <c r="E287" s="18">
        <f t="shared" si="43"/>
        <v>11.8</v>
      </c>
      <c r="F287" s="18">
        <f t="shared" si="43"/>
        <v>36.4</v>
      </c>
      <c r="G287" s="18">
        <f t="shared" si="43"/>
        <v>282.39999999999998</v>
      </c>
      <c r="H287" s="18">
        <f t="shared" si="43"/>
        <v>0.112</v>
      </c>
      <c r="I287" s="18">
        <f t="shared" si="43"/>
        <v>11.4</v>
      </c>
      <c r="J287" s="18">
        <f t="shared" si="43"/>
        <v>0.04</v>
      </c>
      <c r="K287" s="18">
        <f t="shared" si="43"/>
        <v>0</v>
      </c>
      <c r="L287" s="18">
        <f t="shared" si="43"/>
        <v>244.8</v>
      </c>
      <c r="M287" s="18">
        <f t="shared" si="43"/>
        <v>34.6</v>
      </c>
      <c r="N287" s="89">
        <f t="shared" si="43"/>
        <v>199.2</v>
      </c>
      <c r="O287" s="89">
        <f t="shared" si="43"/>
        <v>0.54</v>
      </c>
    </row>
    <row r="288" spans="1:15" ht="17.25" thickTop="1" thickBot="1" x14ac:dyDescent="0.25">
      <c r="A288" s="179" t="s">
        <v>43</v>
      </c>
      <c r="B288" s="180"/>
      <c r="C288" s="16"/>
      <c r="D288" s="16">
        <f t="shared" ref="D288:O288" si="44">D267+D276+D283+D287</f>
        <v>74.599999999999994</v>
      </c>
      <c r="E288" s="16">
        <f t="shared" si="44"/>
        <v>44.629999999999995</v>
      </c>
      <c r="F288" s="16">
        <f t="shared" si="44"/>
        <v>272.47999999999996</v>
      </c>
      <c r="G288" s="16">
        <f t="shared" si="44"/>
        <v>1821.92</v>
      </c>
      <c r="H288" s="16">
        <f t="shared" si="44"/>
        <v>3.5535000000000005</v>
      </c>
      <c r="I288" s="16">
        <f t="shared" si="44"/>
        <v>251.48000000000002</v>
      </c>
      <c r="J288" s="16">
        <f t="shared" si="44"/>
        <v>29.88</v>
      </c>
      <c r="K288" s="16">
        <f t="shared" si="44"/>
        <v>5.5350000000000001</v>
      </c>
      <c r="L288" s="16">
        <f t="shared" si="44"/>
        <v>2115.2000000000003</v>
      </c>
      <c r="M288" s="16">
        <f t="shared" si="44"/>
        <v>1328.1999999999998</v>
      </c>
      <c r="N288" s="91">
        <f t="shared" si="44"/>
        <v>3158.25</v>
      </c>
      <c r="O288" s="91">
        <f t="shared" si="44"/>
        <v>181.47499999999999</v>
      </c>
    </row>
    <row r="289" spans="1:15" ht="16.5" thickTop="1" x14ac:dyDescent="0.2">
      <c r="A289" s="5"/>
      <c r="B289" s="5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1:15" x14ac:dyDescent="0.2">
      <c r="A290" s="5"/>
      <c r="B290" s="5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" t="s">
        <v>89</v>
      </c>
    </row>
    <row r="291" spans="1:15" x14ac:dyDescent="0.25">
      <c r="A291" s="7" t="s">
        <v>33</v>
      </c>
      <c r="B291" s="5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</row>
    <row r="292" spans="1:15" x14ac:dyDescent="0.2">
      <c r="A292" s="8"/>
      <c r="B292" s="5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</row>
    <row r="293" spans="1:15" ht="16.5" customHeight="1" x14ac:dyDescent="0.2">
      <c r="A293" s="171" t="s">
        <v>2</v>
      </c>
      <c r="B293" s="171" t="s">
        <v>37</v>
      </c>
      <c r="C293" s="171" t="s">
        <v>3</v>
      </c>
      <c r="D293" s="171" t="s">
        <v>106</v>
      </c>
      <c r="E293" s="185"/>
      <c r="F293" s="185"/>
      <c r="G293" s="171" t="s">
        <v>4</v>
      </c>
      <c r="H293" s="171" t="s">
        <v>5</v>
      </c>
      <c r="I293" s="171"/>
      <c r="J293" s="171"/>
      <c r="K293" s="171"/>
      <c r="L293" s="171" t="s">
        <v>6</v>
      </c>
      <c r="M293" s="172"/>
      <c r="N293" s="172"/>
      <c r="O293" s="172"/>
    </row>
    <row r="294" spans="1:15" x14ac:dyDescent="0.2">
      <c r="A294" s="171"/>
      <c r="B294" s="171"/>
      <c r="C294" s="171"/>
      <c r="D294" s="113" t="s">
        <v>7</v>
      </c>
      <c r="E294" s="113" t="s">
        <v>8</v>
      </c>
      <c r="F294" s="113" t="s">
        <v>9</v>
      </c>
      <c r="G294" s="171"/>
      <c r="H294" s="113" t="s">
        <v>10</v>
      </c>
      <c r="I294" s="113" t="s">
        <v>11</v>
      </c>
      <c r="J294" s="113" t="s">
        <v>12</v>
      </c>
      <c r="K294" s="113" t="s">
        <v>13</v>
      </c>
      <c r="L294" s="113" t="s">
        <v>14</v>
      </c>
      <c r="M294" s="113" t="s">
        <v>39</v>
      </c>
      <c r="N294" s="113" t="s">
        <v>15</v>
      </c>
      <c r="O294" s="161" t="s">
        <v>16</v>
      </c>
    </row>
    <row r="295" spans="1:15" x14ac:dyDescent="0.2">
      <c r="A295" s="177" t="s">
        <v>17</v>
      </c>
      <c r="B295" s="178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93"/>
      <c r="O295" s="99"/>
    </row>
    <row r="296" spans="1:15" x14ac:dyDescent="0.2">
      <c r="A296" s="3" t="s">
        <v>109</v>
      </c>
      <c r="B296" s="6" t="s">
        <v>110</v>
      </c>
      <c r="C296" s="78">
        <v>70</v>
      </c>
      <c r="D296" s="20">
        <v>10</v>
      </c>
      <c r="E296" s="20">
        <v>11.6</v>
      </c>
      <c r="F296" s="20">
        <v>1.4</v>
      </c>
      <c r="G296" s="24">
        <v>151</v>
      </c>
      <c r="H296" s="24">
        <v>0.05</v>
      </c>
      <c r="I296" s="24">
        <v>0.6</v>
      </c>
      <c r="J296" s="24">
        <v>1.4</v>
      </c>
      <c r="K296" s="24">
        <v>0.03</v>
      </c>
      <c r="L296" s="24">
        <v>151</v>
      </c>
      <c r="M296" s="24">
        <v>14.2</v>
      </c>
      <c r="N296" s="62">
        <v>176</v>
      </c>
      <c r="O296" s="99">
        <v>1.5</v>
      </c>
    </row>
    <row r="297" spans="1:15" x14ac:dyDescent="0.2">
      <c r="A297" s="69" t="s">
        <v>99</v>
      </c>
      <c r="B297" s="6" t="s">
        <v>200</v>
      </c>
      <c r="C297" s="20">
        <v>30</v>
      </c>
      <c r="D297" s="20">
        <v>4.2</v>
      </c>
      <c r="E297" s="20">
        <v>5</v>
      </c>
      <c r="F297" s="20">
        <v>0</v>
      </c>
      <c r="G297" s="20">
        <v>65.8</v>
      </c>
      <c r="H297" s="20">
        <v>0</v>
      </c>
      <c r="I297" s="20">
        <v>0</v>
      </c>
      <c r="J297" s="20">
        <v>0</v>
      </c>
      <c r="K297" s="20">
        <v>0</v>
      </c>
      <c r="L297" s="20">
        <v>6.67</v>
      </c>
      <c r="M297" s="20">
        <v>10.61</v>
      </c>
      <c r="N297" s="61">
        <v>81.209999999999994</v>
      </c>
      <c r="O297" s="160">
        <v>0.79</v>
      </c>
    </row>
    <row r="298" spans="1:15" x14ac:dyDescent="0.2">
      <c r="A298" s="3" t="s">
        <v>162</v>
      </c>
      <c r="B298" s="6" t="s">
        <v>170</v>
      </c>
      <c r="C298" s="78">
        <v>200</v>
      </c>
      <c r="D298" s="20">
        <v>1.6</v>
      </c>
      <c r="E298" s="20">
        <v>1.6</v>
      </c>
      <c r="F298" s="20">
        <v>3.4</v>
      </c>
      <c r="G298" s="20">
        <v>26</v>
      </c>
      <c r="H298" s="20">
        <v>0.02</v>
      </c>
      <c r="I298" s="20">
        <v>3.6</v>
      </c>
      <c r="J298" s="20">
        <v>0.01</v>
      </c>
      <c r="K298" s="20">
        <v>0</v>
      </c>
      <c r="L298" s="20">
        <v>67.8</v>
      </c>
      <c r="M298" s="20">
        <v>12.2</v>
      </c>
      <c r="N298" s="20">
        <v>54.7</v>
      </c>
      <c r="O298" s="116">
        <v>0.9</v>
      </c>
    </row>
    <row r="299" spans="1:15" x14ac:dyDescent="0.2">
      <c r="A299" s="3" t="s">
        <v>48</v>
      </c>
      <c r="B299" s="6" t="s">
        <v>95</v>
      </c>
      <c r="C299" s="115">
        <v>120</v>
      </c>
      <c r="D299" s="24">
        <v>0.48</v>
      </c>
      <c r="E299" s="24">
        <v>0.36</v>
      </c>
      <c r="F299" s="24">
        <v>12.360000000000001</v>
      </c>
      <c r="G299" s="24">
        <v>56.4</v>
      </c>
      <c r="H299" s="24">
        <v>2.4E-2</v>
      </c>
      <c r="I299" s="24">
        <v>6</v>
      </c>
      <c r="J299" s="24">
        <v>0</v>
      </c>
      <c r="K299" s="24">
        <v>0.48</v>
      </c>
      <c r="L299" s="24">
        <v>22.8</v>
      </c>
      <c r="M299" s="24">
        <v>14.399999999999999</v>
      </c>
      <c r="N299" s="24">
        <v>19.2</v>
      </c>
      <c r="O299" s="24">
        <v>2.76</v>
      </c>
    </row>
    <row r="300" spans="1:15" x14ac:dyDescent="0.2">
      <c r="A300" s="6" t="s">
        <v>96</v>
      </c>
      <c r="B300" s="6" t="s">
        <v>50</v>
      </c>
      <c r="C300" s="115">
        <v>70</v>
      </c>
      <c r="D300" s="20">
        <v>5.32</v>
      </c>
      <c r="E300" s="20">
        <v>0.56000000000000005</v>
      </c>
      <c r="F300" s="20">
        <v>34.44</v>
      </c>
      <c r="G300" s="20">
        <v>164.5</v>
      </c>
      <c r="H300" s="20">
        <v>7.6999999999999999E-2</v>
      </c>
      <c r="I300" s="20">
        <v>0</v>
      </c>
      <c r="J300" s="20">
        <v>0</v>
      </c>
      <c r="K300" s="20">
        <v>0.77</v>
      </c>
      <c r="L300" s="20">
        <v>14</v>
      </c>
      <c r="M300" s="20">
        <v>9.8000000000000007</v>
      </c>
      <c r="N300" s="20">
        <v>45.5</v>
      </c>
      <c r="O300" s="20">
        <v>0.77</v>
      </c>
    </row>
    <row r="301" spans="1:15" ht="16.5" thickBot="1" x14ac:dyDescent="0.25">
      <c r="A301" s="173" t="s">
        <v>18</v>
      </c>
      <c r="B301" s="174"/>
      <c r="C301" s="18"/>
      <c r="D301" s="18">
        <f t="shared" ref="D301:O301" si="45">SUM(D296:D300)</f>
        <v>21.599999999999998</v>
      </c>
      <c r="E301" s="18">
        <f t="shared" si="45"/>
        <v>19.12</v>
      </c>
      <c r="F301" s="35">
        <f t="shared" si="45"/>
        <v>51.599999999999994</v>
      </c>
      <c r="G301" s="18">
        <f t="shared" si="45"/>
        <v>463.7</v>
      </c>
      <c r="H301" s="18">
        <f t="shared" si="45"/>
        <v>0.17099999999999999</v>
      </c>
      <c r="I301" s="18">
        <f t="shared" si="45"/>
        <v>10.199999999999999</v>
      </c>
      <c r="J301" s="18">
        <f t="shared" si="45"/>
        <v>1.41</v>
      </c>
      <c r="K301" s="18">
        <f t="shared" si="45"/>
        <v>1.28</v>
      </c>
      <c r="L301" s="18">
        <f t="shared" si="45"/>
        <v>262.27</v>
      </c>
      <c r="M301" s="18">
        <f t="shared" si="45"/>
        <v>61.209999999999994</v>
      </c>
      <c r="N301" s="89">
        <f t="shared" si="45"/>
        <v>376.60999999999996</v>
      </c>
      <c r="O301" s="89">
        <f t="shared" si="45"/>
        <v>6.7199999999999989</v>
      </c>
    </row>
    <row r="302" spans="1:15" ht="16.5" thickTop="1" x14ac:dyDescent="0.2">
      <c r="A302" s="177" t="s">
        <v>19</v>
      </c>
      <c r="B302" s="178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63"/>
      <c r="O302" s="166"/>
    </row>
    <row r="303" spans="1:15" x14ac:dyDescent="0.2">
      <c r="A303" s="74" t="s">
        <v>223</v>
      </c>
      <c r="B303" s="14" t="s">
        <v>100</v>
      </c>
      <c r="C303" s="130">
        <v>70</v>
      </c>
      <c r="D303" s="22">
        <v>0.7</v>
      </c>
      <c r="E303" s="22">
        <v>0.23</v>
      </c>
      <c r="F303" s="22">
        <v>0.23</v>
      </c>
      <c r="G303" s="22">
        <v>16.7</v>
      </c>
      <c r="H303" s="22">
        <v>0</v>
      </c>
      <c r="I303" s="22">
        <v>17.68</v>
      </c>
      <c r="J303" s="22">
        <v>0.23</v>
      </c>
      <c r="K303" s="22">
        <v>0.23</v>
      </c>
      <c r="L303" s="22">
        <v>9.8000000000000007</v>
      </c>
      <c r="M303" s="22">
        <v>14</v>
      </c>
      <c r="N303" s="22">
        <v>18.38</v>
      </c>
      <c r="O303" s="63">
        <v>0.7</v>
      </c>
    </row>
    <row r="304" spans="1:15" x14ac:dyDescent="0.2">
      <c r="A304" s="3" t="s">
        <v>121</v>
      </c>
      <c r="B304" s="6" t="s">
        <v>120</v>
      </c>
      <c r="C304" s="78">
        <v>350</v>
      </c>
      <c r="D304" s="20">
        <v>2.8</v>
      </c>
      <c r="E304" s="20">
        <v>4.0999999999999996</v>
      </c>
      <c r="F304" s="20">
        <v>17.5</v>
      </c>
      <c r="G304" s="24">
        <v>119</v>
      </c>
      <c r="H304" s="20">
        <v>0.1</v>
      </c>
      <c r="I304" s="20">
        <v>10.4</v>
      </c>
      <c r="J304" s="20">
        <v>0</v>
      </c>
      <c r="K304" s="20">
        <v>0</v>
      </c>
      <c r="L304" s="20">
        <v>55</v>
      </c>
      <c r="M304" s="20">
        <v>25.5</v>
      </c>
      <c r="N304" s="61">
        <v>52.2</v>
      </c>
      <c r="O304" s="99">
        <v>0.7</v>
      </c>
    </row>
    <row r="305" spans="1:15" s="73" customFormat="1" x14ac:dyDescent="0.2">
      <c r="A305" s="69" t="s">
        <v>130</v>
      </c>
      <c r="B305" s="70" t="s">
        <v>131</v>
      </c>
      <c r="C305" s="82">
        <v>200</v>
      </c>
      <c r="D305" s="71">
        <v>3.5</v>
      </c>
      <c r="E305" s="71">
        <v>5.8</v>
      </c>
      <c r="F305" s="71">
        <v>19.5</v>
      </c>
      <c r="G305" s="71">
        <v>143</v>
      </c>
      <c r="H305" s="71">
        <v>0.3</v>
      </c>
      <c r="I305" s="71">
        <v>17.899999999999999</v>
      </c>
      <c r="J305" s="71">
        <v>4.0999999999999996</v>
      </c>
      <c r="K305" s="71">
        <v>1.8</v>
      </c>
      <c r="L305" s="71">
        <v>69.8</v>
      </c>
      <c r="M305" s="71">
        <v>41.7</v>
      </c>
      <c r="N305" s="75">
        <v>81.599999999999994</v>
      </c>
      <c r="O305" s="162">
        <v>2.7</v>
      </c>
    </row>
    <row r="306" spans="1:15" s="73" customFormat="1" x14ac:dyDescent="0.2">
      <c r="A306" s="136" t="s">
        <v>144</v>
      </c>
      <c r="B306" s="70" t="s">
        <v>145</v>
      </c>
      <c r="C306" s="82">
        <v>100</v>
      </c>
      <c r="D306" s="71">
        <v>11.5</v>
      </c>
      <c r="E306" s="71">
        <v>13.5</v>
      </c>
      <c r="F306" s="71">
        <v>9.3000000000000007</v>
      </c>
      <c r="G306" s="71">
        <v>217</v>
      </c>
      <c r="H306" s="71">
        <v>0.1</v>
      </c>
      <c r="I306" s="71">
        <v>3.8</v>
      </c>
      <c r="J306" s="71">
        <v>0.01</v>
      </c>
      <c r="K306" s="71">
        <v>0.03</v>
      </c>
      <c r="L306" s="71">
        <v>37</v>
      </c>
      <c r="M306" s="71">
        <v>149</v>
      </c>
      <c r="N306" s="75">
        <v>32</v>
      </c>
      <c r="O306" s="162">
        <v>0.6</v>
      </c>
    </row>
    <row r="307" spans="1:15" x14ac:dyDescent="0.2">
      <c r="A307" s="6" t="s">
        <v>174</v>
      </c>
      <c r="B307" s="6" t="s">
        <v>49</v>
      </c>
      <c r="C307" s="115">
        <v>70</v>
      </c>
      <c r="D307" s="20">
        <v>4.62</v>
      </c>
      <c r="E307" s="20">
        <v>0.84</v>
      </c>
      <c r="F307" s="20">
        <v>23.38</v>
      </c>
      <c r="G307" s="20">
        <v>121.8</v>
      </c>
      <c r="H307" s="20">
        <v>0.126</v>
      </c>
      <c r="I307" s="20">
        <v>0</v>
      </c>
      <c r="J307" s="20">
        <v>0</v>
      </c>
      <c r="K307" s="20">
        <v>0.98</v>
      </c>
      <c r="L307" s="20">
        <v>24.5</v>
      </c>
      <c r="M307" s="20">
        <v>32.9</v>
      </c>
      <c r="N307" s="20">
        <v>110.6</v>
      </c>
      <c r="O307" s="20">
        <v>2.73</v>
      </c>
    </row>
    <row r="308" spans="1:15" x14ac:dyDescent="0.2">
      <c r="A308" s="3" t="s">
        <v>156</v>
      </c>
      <c r="B308" s="6" t="s">
        <v>157</v>
      </c>
      <c r="C308" s="79">
        <v>200</v>
      </c>
      <c r="D308" s="22">
        <v>0.18</v>
      </c>
      <c r="E308" s="22">
        <v>0.2</v>
      </c>
      <c r="F308" s="22">
        <v>9.4</v>
      </c>
      <c r="G308" s="24">
        <v>17</v>
      </c>
      <c r="H308" s="24">
        <v>0</v>
      </c>
      <c r="I308" s="24">
        <v>6</v>
      </c>
      <c r="J308" s="24">
        <v>2.2999999999999998</v>
      </c>
      <c r="K308" s="24">
        <v>0.1</v>
      </c>
      <c r="L308" s="24">
        <v>9.6</v>
      </c>
      <c r="M308" s="24">
        <v>5.4</v>
      </c>
      <c r="N308" s="20">
        <v>6.6</v>
      </c>
      <c r="O308" s="103">
        <v>1.4</v>
      </c>
    </row>
    <row r="309" spans="1:15" ht="16.5" thickBot="1" x14ac:dyDescent="0.25">
      <c r="A309" s="173" t="s">
        <v>20</v>
      </c>
      <c r="B309" s="174"/>
      <c r="C309" s="18"/>
      <c r="D309" s="18">
        <f t="shared" ref="D309:O309" si="46">SUM(D303:D308)</f>
        <v>23.3</v>
      </c>
      <c r="E309" s="18">
        <f t="shared" si="46"/>
        <v>24.669999999999998</v>
      </c>
      <c r="F309" s="18">
        <f t="shared" si="46"/>
        <v>79.31</v>
      </c>
      <c r="G309" s="18">
        <f t="shared" si="46"/>
        <v>634.5</v>
      </c>
      <c r="H309" s="18">
        <f t="shared" si="46"/>
        <v>0.626</v>
      </c>
      <c r="I309" s="18">
        <f t="shared" si="46"/>
        <v>55.779999999999994</v>
      </c>
      <c r="J309" s="18">
        <f t="shared" si="46"/>
        <v>6.64</v>
      </c>
      <c r="K309" s="18">
        <f t="shared" si="46"/>
        <v>3.14</v>
      </c>
      <c r="L309" s="18">
        <f t="shared" si="46"/>
        <v>205.7</v>
      </c>
      <c r="M309" s="18">
        <f t="shared" si="46"/>
        <v>268.49999999999994</v>
      </c>
      <c r="N309" s="89">
        <f t="shared" si="46"/>
        <v>301.38</v>
      </c>
      <c r="O309" s="89">
        <f t="shared" si="46"/>
        <v>8.83</v>
      </c>
    </row>
    <row r="310" spans="1:15" ht="16.5" thickTop="1" x14ac:dyDescent="0.2">
      <c r="A310" s="201" t="s">
        <v>46</v>
      </c>
      <c r="B310" s="202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90"/>
      <c r="O310" s="166"/>
    </row>
    <row r="311" spans="1:15" ht="31.5" x14ac:dyDescent="0.2">
      <c r="A311" s="74" t="s">
        <v>215</v>
      </c>
      <c r="B311" s="14" t="s">
        <v>105</v>
      </c>
      <c r="C311" s="115">
        <v>70</v>
      </c>
      <c r="D311" s="20">
        <v>2</v>
      </c>
      <c r="E311" s="20">
        <v>6.1</v>
      </c>
      <c r="F311" s="20">
        <v>4.2</v>
      </c>
      <c r="G311" s="20">
        <v>57</v>
      </c>
      <c r="H311" s="20">
        <v>0.7</v>
      </c>
      <c r="I311" s="20">
        <v>77</v>
      </c>
      <c r="J311" s="20">
        <v>0</v>
      </c>
      <c r="K311" s="20">
        <v>0</v>
      </c>
      <c r="L311" s="20">
        <v>150.19999999999999</v>
      </c>
      <c r="M311" s="20">
        <v>145.6</v>
      </c>
      <c r="N311" s="20">
        <v>419.6</v>
      </c>
      <c r="O311" s="20">
        <v>4.8</v>
      </c>
    </row>
    <row r="312" spans="1:15" x14ac:dyDescent="0.2">
      <c r="A312" s="69" t="s">
        <v>224</v>
      </c>
      <c r="B312" s="6" t="s">
        <v>125</v>
      </c>
      <c r="C312" s="78">
        <v>140</v>
      </c>
      <c r="D312" s="20">
        <v>3.1</v>
      </c>
      <c r="E312" s="20">
        <v>4.2</v>
      </c>
      <c r="F312" s="20">
        <v>21.2</v>
      </c>
      <c r="G312" s="24">
        <v>138</v>
      </c>
      <c r="H312" s="24">
        <v>0.1</v>
      </c>
      <c r="I312" s="24">
        <v>4.5999999999999996</v>
      </c>
      <c r="J312" s="24">
        <v>0.03</v>
      </c>
      <c r="K312" s="24">
        <v>0.4</v>
      </c>
      <c r="L312" s="24">
        <v>43.8</v>
      </c>
      <c r="M312" s="24">
        <v>27</v>
      </c>
      <c r="N312" s="62">
        <v>79.2</v>
      </c>
      <c r="O312" s="99">
        <v>1</v>
      </c>
    </row>
    <row r="313" spans="1:15" x14ac:dyDescent="0.2">
      <c r="A313" s="3" t="s">
        <v>136</v>
      </c>
      <c r="B313" s="6" t="s">
        <v>137</v>
      </c>
      <c r="C313" s="78">
        <v>60</v>
      </c>
      <c r="D313" s="20">
        <v>12.2</v>
      </c>
      <c r="E313" s="20">
        <v>3.8</v>
      </c>
      <c r="F313" s="20">
        <v>0</v>
      </c>
      <c r="G313" s="24">
        <v>84</v>
      </c>
      <c r="H313" s="24">
        <v>0.1</v>
      </c>
      <c r="I313" s="24">
        <v>0.6</v>
      </c>
      <c r="J313" s="24">
        <v>0</v>
      </c>
      <c r="K313" s="24">
        <v>1.1000000000000001</v>
      </c>
      <c r="L313" s="24">
        <v>14.6</v>
      </c>
      <c r="M313" s="24">
        <v>21.9</v>
      </c>
      <c r="N313" s="62">
        <v>146</v>
      </c>
      <c r="O313" s="99">
        <v>0.4</v>
      </c>
    </row>
    <row r="314" spans="1:15" x14ac:dyDescent="0.2">
      <c r="A314" s="6" t="s">
        <v>96</v>
      </c>
      <c r="B314" s="6" t="s">
        <v>50</v>
      </c>
      <c r="C314" s="115">
        <v>60</v>
      </c>
      <c r="D314" s="20">
        <v>4.5599999999999996</v>
      </c>
      <c r="E314" s="20">
        <v>0.48</v>
      </c>
      <c r="F314" s="20">
        <v>29.52</v>
      </c>
      <c r="G314" s="20">
        <v>141</v>
      </c>
      <c r="H314" s="20">
        <v>6.6000000000000003E-2</v>
      </c>
      <c r="I314" s="20">
        <v>0</v>
      </c>
      <c r="J314" s="20">
        <v>0</v>
      </c>
      <c r="K314" s="20">
        <v>0.66</v>
      </c>
      <c r="L314" s="20">
        <v>12</v>
      </c>
      <c r="M314" s="20">
        <v>8.4</v>
      </c>
      <c r="N314" s="20">
        <v>39</v>
      </c>
      <c r="O314" s="20">
        <v>0.66</v>
      </c>
    </row>
    <row r="315" spans="1:15" x14ac:dyDescent="0.2">
      <c r="A315" s="3" t="s">
        <v>168</v>
      </c>
      <c r="B315" s="6" t="s">
        <v>169</v>
      </c>
      <c r="C315" s="78">
        <v>200</v>
      </c>
      <c r="D315" s="20">
        <v>1.7</v>
      </c>
      <c r="E315" s="20">
        <v>0.2</v>
      </c>
      <c r="F315" s="20">
        <v>18.899999999999999</v>
      </c>
      <c r="G315" s="20">
        <v>84</v>
      </c>
      <c r="H315" s="20">
        <v>0</v>
      </c>
      <c r="I315" s="20">
        <v>4.5</v>
      </c>
      <c r="J315" s="20">
        <v>0.5</v>
      </c>
      <c r="K315" s="20">
        <v>0.5</v>
      </c>
      <c r="L315" s="20">
        <v>28.5</v>
      </c>
      <c r="M315" s="20">
        <v>10.5</v>
      </c>
      <c r="N315" s="20">
        <v>39</v>
      </c>
      <c r="O315" s="103">
        <v>0.9</v>
      </c>
    </row>
    <row r="316" spans="1:15" ht="16.5" thickBot="1" x14ac:dyDescent="0.25">
      <c r="A316" s="175" t="s">
        <v>47</v>
      </c>
      <c r="B316" s="176"/>
      <c r="C316" s="18"/>
      <c r="D316" s="18">
        <f t="shared" ref="D316:O316" si="47">SUM(D311:D315)</f>
        <v>23.559999999999995</v>
      </c>
      <c r="E316" s="18">
        <f t="shared" si="47"/>
        <v>14.780000000000001</v>
      </c>
      <c r="F316" s="18">
        <f t="shared" si="47"/>
        <v>73.819999999999993</v>
      </c>
      <c r="G316" s="18">
        <f t="shared" si="47"/>
        <v>504</v>
      </c>
      <c r="H316" s="18">
        <f t="shared" si="47"/>
        <v>0.96599999999999997</v>
      </c>
      <c r="I316" s="18">
        <f t="shared" si="47"/>
        <v>86.699999999999989</v>
      </c>
      <c r="J316" s="18">
        <f t="shared" si="47"/>
        <v>0.53</v>
      </c>
      <c r="K316" s="18">
        <f t="shared" si="47"/>
        <v>2.66</v>
      </c>
      <c r="L316" s="18">
        <f t="shared" si="47"/>
        <v>249.1</v>
      </c>
      <c r="M316" s="18">
        <f t="shared" si="47"/>
        <v>213.4</v>
      </c>
      <c r="N316" s="89">
        <f t="shared" si="47"/>
        <v>722.8</v>
      </c>
      <c r="O316" s="89">
        <f t="shared" si="47"/>
        <v>7.7600000000000007</v>
      </c>
    </row>
    <row r="317" spans="1:15" ht="16.5" thickTop="1" x14ac:dyDescent="0.2">
      <c r="A317" s="177" t="s">
        <v>54</v>
      </c>
      <c r="B317" s="178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63"/>
      <c r="O317" s="166"/>
    </row>
    <row r="318" spans="1:15" s="72" customFormat="1" x14ac:dyDescent="0.2">
      <c r="A318" s="3" t="s">
        <v>179</v>
      </c>
      <c r="B318" s="6" t="s">
        <v>180</v>
      </c>
      <c r="C318" s="115">
        <v>200</v>
      </c>
      <c r="D318" s="20">
        <v>5.8</v>
      </c>
      <c r="E318" s="20">
        <v>5</v>
      </c>
      <c r="F318" s="20">
        <v>8</v>
      </c>
      <c r="G318" s="20">
        <v>100</v>
      </c>
      <c r="H318" s="20">
        <v>0.08</v>
      </c>
      <c r="I318" s="20">
        <v>1.4</v>
      </c>
      <c r="J318" s="20">
        <v>0.04</v>
      </c>
      <c r="K318" s="20">
        <v>0</v>
      </c>
      <c r="L318" s="20">
        <v>240</v>
      </c>
      <c r="M318" s="20">
        <v>28</v>
      </c>
      <c r="N318" s="20">
        <v>180</v>
      </c>
      <c r="O318" s="21">
        <v>0.2</v>
      </c>
    </row>
    <row r="319" spans="1:15" s="107" customFormat="1" x14ac:dyDescent="0.25">
      <c r="A319" s="60" t="s">
        <v>225</v>
      </c>
      <c r="B319" s="60" t="s">
        <v>195</v>
      </c>
      <c r="C319" s="102">
        <v>30</v>
      </c>
      <c r="D319" s="102">
        <v>3.3</v>
      </c>
      <c r="E319" s="102">
        <v>3.96</v>
      </c>
      <c r="F319" s="102">
        <v>23.76</v>
      </c>
      <c r="G319" s="102">
        <v>144</v>
      </c>
      <c r="H319" s="102">
        <v>0.02</v>
      </c>
      <c r="I319" s="102">
        <v>0</v>
      </c>
      <c r="J319" s="102">
        <v>0</v>
      </c>
      <c r="K319" s="102">
        <v>0</v>
      </c>
      <c r="L319" s="102">
        <v>6</v>
      </c>
      <c r="M319" s="102">
        <v>0</v>
      </c>
      <c r="N319" s="102">
        <v>24.24</v>
      </c>
      <c r="O319" s="160">
        <v>0.33</v>
      </c>
    </row>
    <row r="320" spans="1:15" ht="16.5" thickBot="1" x14ac:dyDescent="0.25">
      <c r="A320" s="175" t="s">
        <v>55</v>
      </c>
      <c r="B320" s="176"/>
      <c r="C320" s="18"/>
      <c r="D320" s="18">
        <f t="shared" ref="D320:O320" si="48">SUM(D318:D319)</f>
        <v>9.1</v>
      </c>
      <c r="E320" s="18">
        <f t="shared" si="48"/>
        <v>8.9600000000000009</v>
      </c>
      <c r="F320" s="77">
        <f t="shared" si="48"/>
        <v>31.76</v>
      </c>
      <c r="G320" s="18">
        <f t="shared" si="48"/>
        <v>244</v>
      </c>
      <c r="H320" s="18">
        <f t="shared" si="48"/>
        <v>0.1</v>
      </c>
      <c r="I320" s="18">
        <f t="shared" si="48"/>
        <v>1.4</v>
      </c>
      <c r="J320" s="18">
        <f t="shared" si="48"/>
        <v>0.04</v>
      </c>
      <c r="K320" s="18">
        <f t="shared" si="48"/>
        <v>0</v>
      </c>
      <c r="L320" s="18">
        <f t="shared" si="48"/>
        <v>246</v>
      </c>
      <c r="M320" s="18">
        <f t="shared" si="48"/>
        <v>28</v>
      </c>
      <c r="N320" s="89">
        <f t="shared" si="48"/>
        <v>204.24</v>
      </c>
      <c r="O320" s="89">
        <f t="shared" si="48"/>
        <v>0.53</v>
      </c>
    </row>
    <row r="321" spans="1:15" ht="17.25" thickTop="1" thickBot="1" x14ac:dyDescent="0.25">
      <c r="A321" s="179" t="s">
        <v>44</v>
      </c>
      <c r="B321" s="180"/>
      <c r="C321" s="16"/>
      <c r="D321" s="16">
        <f t="shared" ref="D321:O321" si="49">D301+D309+D316+D320</f>
        <v>77.559999999999988</v>
      </c>
      <c r="E321" s="16">
        <f t="shared" si="49"/>
        <v>67.53</v>
      </c>
      <c r="F321" s="16">
        <f t="shared" si="49"/>
        <v>236.48999999999998</v>
      </c>
      <c r="G321" s="16">
        <f t="shared" si="49"/>
        <v>1846.2</v>
      </c>
      <c r="H321" s="16">
        <f t="shared" si="49"/>
        <v>1.863</v>
      </c>
      <c r="I321" s="16">
        <f t="shared" si="49"/>
        <v>154.07999999999998</v>
      </c>
      <c r="J321" s="16">
        <f t="shared" si="49"/>
        <v>8.6199999999999974</v>
      </c>
      <c r="K321" s="16">
        <f t="shared" si="49"/>
        <v>7.08</v>
      </c>
      <c r="L321" s="16">
        <f t="shared" si="49"/>
        <v>963.06999999999994</v>
      </c>
      <c r="M321" s="16">
        <f t="shared" si="49"/>
        <v>571.1099999999999</v>
      </c>
      <c r="N321" s="91">
        <f t="shared" si="49"/>
        <v>1605.03</v>
      </c>
      <c r="O321" s="91">
        <f t="shared" si="49"/>
        <v>23.84</v>
      </c>
    </row>
    <row r="322" spans="1:15" ht="16.5" thickTop="1" x14ac:dyDescent="0.2">
      <c r="A322" s="5"/>
      <c r="B322" s="5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1:15" x14ac:dyDescent="0.2">
      <c r="A323" s="5"/>
      <c r="B323" s="5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" t="s">
        <v>89</v>
      </c>
    </row>
    <row r="324" spans="1:15" x14ac:dyDescent="0.25">
      <c r="A324" s="7" t="s">
        <v>34</v>
      </c>
      <c r="B324" s="5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</row>
    <row r="325" spans="1:15" x14ac:dyDescent="0.2">
      <c r="A325" s="8"/>
      <c r="B325" s="5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</row>
    <row r="326" spans="1:15" ht="16.5" customHeight="1" x14ac:dyDescent="0.2">
      <c r="A326" s="171" t="s">
        <v>2</v>
      </c>
      <c r="B326" s="171" t="s">
        <v>37</v>
      </c>
      <c r="C326" s="171" t="s">
        <v>3</v>
      </c>
      <c r="D326" s="171" t="s">
        <v>106</v>
      </c>
      <c r="E326" s="185"/>
      <c r="F326" s="185"/>
      <c r="G326" s="171" t="s">
        <v>4</v>
      </c>
      <c r="H326" s="171" t="s">
        <v>5</v>
      </c>
      <c r="I326" s="171"/>
      <c r="J326" s="171"/>
      <c r="K326" s="171"/>
      <c r="L326" s="171" t="s">
        <v>6</v>
      </c>
      <c r="M326" s="172"/>
      <c r="N326" s="172"/>
      <c r="O326" s="172"/>
    </row>
    <row r="327" spans="1:15" x14ac:dyDescent="0.2">
      <c r="A327" s="171"/>
      <c r="B327" s="171"/>
      <c r="C327" s="171"/>
      <c r="D327" s="113" t="s">
        <v>7</v>
      </c>
      <c r="E327" s="113" t="s">
        <v>8</v>
      </c>
      <c r="F327" s="113" t="s">
        <v>9</v>
      </c>
      <c r="G327" s="171"/>
      <c r="H327" s="113" t="s">
        <v>10</v>
      </c>
      <c r="I327" s="113" t="s">
        <v>11</v>
      </c>
      <c r="J327" s="113" t="s">
        <v>12</v>
      </c>
      <c r="K327" s="113" t="s">
        <v>13</v>
      </c>
      <c r="L327" s="113" t="s">
        <v>14</v>
      </c>
      <c r="M327" s="113" t="s">
        <v>39</v>
      </c>
      <c r="N327" s="113" t="s">
        <v>15</v>
      </c>
      <c r="O327" s="161" t="s">
        <v>16</v>
      </c>
    </row>
    <row r="328" spans="1:15" x14ac:dyDescent="0.2">
      <c r="A328" s="177" t="s">
        <v>17</v>
      </c>
      <c r="B328" s="178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93"/>
      <c r="O328" s="99"/>
    </row>
    <row r="329" spans="1:15" x14ac:dyDescent="0.2">
      <c r="A329" s="3" t="s">
        <v>122</v>
      </c>
      <c r="B329" s="6" t="s">
        <v>123</v>
      </c>
      <c r="C329" s="78">
        <v>300</v>
      </c>
      <c r="D329" s="20">
        <v>4.92</v>
      </c>
      <c r="E329" s="20">
        <v>5.64</v>
      </c>
      <c r="F329" s="20">
        <v>22.32</v>
      </c>
      <c r="G329" s="20">
        <v>162</v>
      </c>
      <c r="H329" s="20">
        <v>0.1</v>
      </c>
      <c r="I329" s="20">
        <v>1.4</v>
      </c>
      <c r="J329" s="20">
        <v>0.03</v>
      </c>
      <c r="K329" s="20">
        <v>0.03</v>
      </c>
      <c r="L329" s="20">
        <v>155.6</v>
      </c>
      <c r="M329" s="20">
        <v>28.7</v>
      </c>
      <c r="N329" s="20">
        <v>177.7</v>
      </c>
      <c r="O329" s="20">
        <v>0.5</v>
      </c>
    </row>
    <row r="330" spans="1:15" x14ac:dyDescent="0.2">
      <c r="A330" s="3" t="s">
        <v>48</v>
      </c>
      <c r="B330" s="6" t="s">
        <v>176</v>
      </c>
      <c r="C330" s="115">
        <v>150</v>
      </c>
      <c r="D330" s="24">
        <v>1.35</v>
      </c>
      <c r="E330" s="24">
        <v>0.3</v>
      </c>
      <c r="F330" s="24">
        <v>12.15</v>
      </c>
      <c r="G330" s="24">
        <v>64.5</v>
      </c>
      <c r="H330" s="24">
        <v>0.06</v>
      </c>
      <c r="I330" s="24">
        <v>920</v>
      </c>
      <c r="J330" s="24">
        <v>0</v>
      </c>
      <c r="K330" s="24">
        <v>0.3</v>
      </c>
      <c r="L330" s="24">
        <v>51</v>
      </c>
      <c r="M330" s="24">
        <v>19.5</v>
      </c>
      <c r="N330" s="24">
        <v>34.5</v>
      </c>
      <c r="O330" s="25">
        <v>0.45</v>
      </c>
    </row>
    <row r="331" spans="1:15" x14ac:dyDescent="0.2">
      <c r="A331" s="3" t="s">
        <v>162</v>
      </c>
      <c r="B331" s="6" t="s">
        <v>170</v>
      </c>
      <c r="C331" s="78">
        <v>200</v>
      </c>
      <c r="D331" s="20">
        <v>1.6</v>
      </c>
      <c r="E331" s="20">
        <v>1.6</v>
      </c>
      <c r="F331" s="20">
        <v>3.4</v>
      </c>
      <c r="G331" s="20">
        <v>26</v>
      </c>
      <c r="H331" s="20">
        <v>0.02</v>
      </c>
      <c r="I331" s="20">
        <v>3.6</v>
      </c>
      <c r="J331" s="20">
        <v>0.01</v>
      </c>
      <c r="K331" s="20">
        <v>0</v>
      </c>
      <c r="L331" s="20">
        <v>67.8</v>
      </c>
      <c r="M331" s="20">
        <v>12.2</v>
      </c>
      <c r="N331" s="20">
        <v>54.7</v>
      </c>
      <c r="O331" s="116">
        <v>0.9</v>
      </c>
    </row>
    <row r="332" spans="1:15" x14ac:dyDescent="0.25">
      <c r="A332" s="60" t="s">
        <v>229</v>
      </c>
      <c r="B332" s="60" t="s">
        <v>194</v>
      </c>
      <c r="C332" s="102">
        <v>20</v>
      </c>
      <c r="D332" s="102">
        <v>6.82</v>
      </c>
      <c r="E332" s="102">
        <v>5.01</v>
      </c>
      <c r="F332" s="102">
        <v>3.8</v>
      </c>
      <c r="G332" s="102">
        <v>87.57</v>
      </c>
      <c r="H332" s="102">
        <v>6.0000000000000001E-3</v>
      </c>
      <c r="I332" s="102">
        <v>0.4</v>
      </c>
      <c r="J332" s="102">
        <v>0.05</v>
      </c>
      <c r="K332" s="102">
        <v>0</v>
      </c>
      <c r="L332" s="102">
        <v>148</v>
      </c>
      <c r="M332" s="102">
        <v>10</v>
      </c>
      <c r="N332" s="102">
        <v>82</v>
      </c>
      <c r="O332" s="160">
        <v>0</v>
      </c>
    </row>
    <row r="333" spans="1:15" x14ac:dyDescent="0.2">
      <c r="A333" s="6" t="s">
        <v>96</v>
      </c>
      <c r="B333" s="6" t="s">
        <v>50</v>
      </c>
      <c r="C333" s="115">
        <v>60</v>
      </c>
      <c r="D333" s="20">
        <v>4.5599999999999996</v>
      </c>
      <c r="E333" s="20">
        <v>0.48</v>
      </c>
      <c r="F333" s="20">
        <v>29.52</v>
      </c>
      <c r="G333" s="20">
        <v>141</v>
      </c>
      <c r="H333" s="20">
        <v>6.6000000000000003E-2</v>
      </c>
      <c r="I333" s="20">
        <v>0</v>
      </c>
      <c r="J333" s="20">
        <v>0</v>
      </c>
      <c r="K333" s="20">
        <v>0.66</v>
      </c>
      <c r="L333" s="20">
        <v>12</v>
      </c>
      <c r="M333" s="20">
        <v>8.4</v>
      </c>
      <c r="N333" s="20">
        <v>39</v>
      </c>
      <c r="O333" s="20">
        <v>0.66</v>
      </c>
    </row>
    <row r="334" spans="1:15" ht="16.5" thickBot="1" x14ac:dyDescent="0.25">
      <c r="A334" s="173" t="s">
        <v>18</v>
      </c>
      <c r="B334" s="174"/>
      <c r="C334" s="18"/>
      <c r="D334" s="18">
        <f t="shared" ref="D334:O334" si="50">SUM(D329:D333)</f>
        <v>19.25</v>
      </c>
      <c r="E334" s="18">
        <f t="shared" si="50"/>
        <v>13.03</v>
      </c>
      <c r="F334" s="18">
        <f>SUM(F329:F333)</f>
        <v>71.19</v>
      </c>
      <c r="G334" s="18">
        <f t="shared" si="50"/>
        <v>481.07</v>
      </c>
      <c r="H334" s="18">
        <f t="shared" si="50"/>
        <v>0.252</v>
      </c>
      <c r="I334" s="18">
        <f t="shared" si="50"/>
        <v>925.4</v>
      </c>
      <c r="J334" s="18">
        <f t="shared" si="50"/>
        <v>0.09</v>
      </c>
      <c r="K334" s="18">
        <f t="shared" si="50"/>
        <v>0.99</v>
      </c>
      <c r="L334" s="18">
        <f t="shared" si="50"/>
        <v>434.4</v>
      </c>
      <c r="M334" s="18">
        <f t="shared" si="50"/>
        <v>78.800000000000011</v>
      </c>
      <c r="N334" s="89">
        <f t="shared" si="50"/>
        <v>387.9</v>
      </c>
      <c r="O334" s="89">
        <f t="shared" si="50"/>
        <v>2.5100000000000002</v>
      </c>
    </row>
    <row r="335" spans="1:15" ht="16.5" thickTop="1" x14ac:dyDescent="0.2">
      <c r="A335" s="177" t="s">
        <v>19</v>
      </c>
      <c r="B335" s="178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63"/>
      <c r="O335" s="166"/>
    </row>
    <row r="336" spans="1:15" x14ac:dyDescent="0.2">
      <c r="A336" s="140" t="s">
        <v>216</v>
      </c>
      <c r="B336" s="14" t="s">
        <v>94</v>
      </c>
      <c r="C336" s="132">
        <v>70</v>
      </c>
      <c r="D336" s="22">
        <v>0.7</v>
      </c>
      <c r="E336" s="22">
        <v>5.0999999999999996</v>
      </c>
      <c r="F336" s="22">
        <v>2.8</v>
      </c>
      <c r="G336" s="22">
        <v>62</v>
      </c>
      <c r="H336" s="22">
        <v>0.4</v>
      </c>
      <c r="I336" s="22">
        <v>142.9</v>
      </c>
      <c r="J336" s="22">
        <v>0</v>
      </c>
      <c r="K336" s="22">
        <v>0</v>
      </c>
      <c r="L336" s="22">
        <v>121.1</v>
      </c>
      <c r="M336" s="22">
        <v>124.5</v>
      </c>
      <c r="N336" s="22">
        <v>230.2</v>
      </c>
      <c r="O336" s="63">
        <v>5.9</v>
      </c>
    </row>
    <row r="337" spans="1:15" ht="31.5" x14ac:dyDescent="0.2">
      <c r="A337" s="3" t="s">
        <v>172</v>
      </c>
      <c r="B337" s="6" t="s">
        <v>173</v>
      </c>
      <c r="C337" s="78">
        <v>250</v>
      </c>
      <c r="D337" s="20">
        <v>2.2000000000000002</v>
      </c>
      <c r="E337" s="20">
        <v>3.6</v>
      </c>
      <c r="F337" s="20">
        <v>11.5</v>
      </c>
      <c r="G337" s="20">
        <v>88</v>
      </c>
      <c r="H337" s="20">
        <v>0.1</v>
      </c>
      <c r="I337" s="20">
        <v>19.600000000000001</v>
      </c>
      <c r="J337" s="20">
        <v>0</v>
      </c>
      <c r="K337" s="20">
        <v>0</v>
      </c>
      <c r="L337" s="20">
        <v>69.400000000000006</v>
      </c>
      <c r="M337" s="20">
        <v>36.4</v>
      </c>
      <c r="N337" s="61">
        <v>74.599999999999994</v>
      </c>
      <c r="O337" s="99">
        <v>1</v>
      </c>
    </row>
    <row r="338" spans="1:15" x14ac:dyDescent="0.2">
      <c r="A338" s="3" t="s">
        <v>151</v>
      </c>
      <c r="B338" s="6" t="s">
        <v>150</v>
      </c>
      <c r="C338" s="78">
        <v>250</v>
      </c>
      <c r="D338" s="20">
        <v>20.3</v>
      </c>
      <c r="E338" s="20">
        <v>23.1</v>
      </c>
      <c r="F338" s="20">
        <v>48.5</v>
      </c>
      <c r="G338" s="20">
        <v>488</v>
      </c>
      <c r="H338" s="20">
        <v>0.2</v>
      </c>
      <c r="I338" s="20">
        <v>12.6</v>
      </c>
      <c r="J338" s="20">
        <v>0</v>
      </c>
      <c r="K338" s="20">
        <v>0</v>
      </c>
      <c r="L338" s="20">
        <v>34.6</v>
      </c>
      <c r="M338" s="20">
        <v>67.3</v>
      </c>
      <c r="N338" s="20">
        <v>317.89999999999998</v>
      </c>
      <c r="O338" s="20">
        <v>2.2000000000000002</v>
      </c>
    </row>
    <row r="339" spans="1:15" x14ac:dyDescent="0.2">
      <c r="A339" s="6" t="s">
        <v>96</v>
      </c>
      <c r="B339" s="6" t="s">
        <v>50</v>
      </c>
      <c r="C339" s="115">
        <v>60</v>
      </c>
      <c r="D339" s="20">
        <v>4.5599999999999996</v>
      </c>
      <c r="E339" s="20">
        <v>0.48</v>
      </c>
      <c r="F339" s="20">
        <v>29.52</v>
      </c>
      <c r="G339" s="20">
        <v>141</v>
      </c>
      <c r="H339" s="20">
        <v>6.6000000000000003E-2</v>
      </c>
      <c r="I339" s="20">
        <v>0</v>
      </c>
      <c r="J339" s="20">
        <v>0</v>
      </c>
      <c r="K339" s="20">
        <v>0.66</v>
      </c>
      <c r="L339" s="20">
        <v>12</v>
      </c>
      <c r="M339" s="20">
        <v>8.4</v>
      </c>
      <c r="N339" s="20">
        <v>39</v>
      </c>
      <c r="O339" s="20">
        <v>0.66</v>
      </c>
    </row>
    <row r="340" spans="1:15" x14ac:dyDescent="0.2">
      <c r="A340" s="3" t="s">
        <v>166</v>
      </c>
      <c r="B340" s="6" t="s">
        <v>164</v>
      </c>
      <c r="C340" s="78">
        <v>200</v>
      </c>
      <c r="D340" s="20">
        <v>0.7</v>
      </c>
      <c r="E340" s="20">
        <v>0.3</v>
      </c>
      <c r="F340" s="20">
        <v>9.6999999999999993</v>
      </c>
      <c r="G340" s="24">
        <v>57</v>
      </c>
      <c r="H340" s="20">
        <v>0</v>
      </c>
      <c r="I340" s="20">
        <v>80</v>
      </c>
      <c r="J340" s="20">
        <v>0.3</v>
      </c>
      <c r="K340" s="20">
        <v>0</v>
      </c>
      <c r="L340" s="20">
        <v>19.2</v>
      </c>
      <c r="M340" s="20">
        <v>4.9000000000000004</v>
      </c>
      <c r="N340" s="20">
        <v>3.1</v>
      </c>
      <c r="O340" s="20">
        <v>0.7</v>
      </c>
    </row>
    <row r="341" spans="1:15" ht="15.75" customHeight="1" thickBot="1" x14ac:dyDescent="0.25">
      <c r="A341" s="173" t="s">
        <v>20</v>
      </c>
      <c r="B341" s="174"/>
      <c r="C341" s="18"/>
      <c r="D341" s="18">
        <f t="shared" ref="D341:O341" si="51">SUM(D336:D340)</f>
        <v>28.46</v>
      </c>
      <c r="E341" s="18">
        <f t="shared" si="51"/>
        <v>32.58</v>
      </c>
      <c r="F341" s="35">
        <f t="shared" si="51"/>
        <v>102.02</v>
      </c>
      <c r="G341" s="18">
        <f t="shared" si="51"/>
        <v>836</v>
      </c>
      <c r="H341" s="18">
        <f t="shared" si="51"/>
        <v>0.76600000000000001</v>
      </c>
      <c r="I341" s="18">
        <f t="shared" si="51"/>
        <v>255.1</v>
      </c>
      <c r="J341" s="18">
        <f t="shared" si="51"/>
        <v>0.3</v>
      </c>
      <c r="K341" s="18">
        <f t="shared" si="51"/>
        <v>0.66</v>
      </c>
      <c r="L341" s="18">
        <f t="shared" si="51"/>
        <v>256.3</v>
      </c>
      <c r="M341" s="18">
        <f t="shared" si="51"/>
        <v>241.5</v>
      </c>
      <c r="N341" s="89">
        <f t="shared" si="51"/>
        <v>664.8</v>
      </c>
      <c r="O341" s="89">
        <f t="shared" si="51"/>
        <v>10.46</v>
      </c>
    </row>
    <row r="342" spans="1:15" ht="15.75" customHeight="1" thickTop="1" x14ac:dyDescent="0.2">
      <c r="A342" s="201" t="s">
        <v>46</v>
      </c>
      <c r="B342" s="202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90"/>
      <c r="O342" s="166"/>
    </row>
    <row r="343" spans="1:15" x14ac:dyDescent="0.2">
      <c r="A343" s="3" t="s">
        <v>209</v>
      </c>
      <c r="B343" s="6" t="s">
        <v>111</v>
      </c>
      <c r="C343" s="78">
        <v>200</v>
      </c>
      <c r="D343" s="20">
        <v>7.1</v>
      </c>
      <c r="E343" s="20">
        <v>7.2</v>
      </c>
      <c r="F343" s="20">
        <v>27.8</v>
      </c>
      <c r="G343" s="24">
        <v>220</v>
      </c>
      <c r="H343" s="24">
        <v>0.2</v>
      </c>
      <c r="I343" s="24">
        <v>1.7</v>
      </c>
      <c r="J343" s="24">
        <v>0.2</v>
      </c>
      <c r="K343" s="24">
        <v>0.9</v>
      </c>
      <c r="L343" s="24">
        <v>129.1</v>
      </c>
      <c r="M343" s="24">
        <v>45.1</v>
      </c>
      <c r="N343" s="62">
        <v>176.4</v>
      </c>
      <c r="O343" s="99">
        <v>2.1</v>
      </c>
    </row>
    <row r="344" spans="1:15" x14ac:dyDescent="0.25">
      <c r="A344" s="60" t="s">
        <v>230</v>
      </c>
      <c r="B344" s="60" t="s">
        <v>190</v>
      </c>
      <c r="C344" s="102">
        <v>10</v>
      </c>
      <c r="D344" s="102">
        <v>0</v>
      </c>
      <c r="E344" s="102">
        <v>0</v>
      </c>
      <c r="F344" s="102">
        <v>7.52</v>
      </c>
      <c r="G344" s="102">
        <v>31.3</v>
      </c>
      <c r="H344" s="102">
        <v>4.0000000000000001E-3</v>
      </c>
      <c r="I344" s="102">
        <v>6</v>
      </c>
      <c r="J344" s="102">
        <v>0</v>
      </c>
      <c r="K344" s="102">
        <v>0</v>
      </c>
      <c r="L344" s="102">
        <v>3.4</v>
      </c>
      <c r="M344" s="102">
        <v>1.3</v>
      </c>
      <c r="N344" s="102">
        <v>2.2999999999999998</v>
      </c>
      <c r="O344" s="160">
        <v>0.03</v>
      </c>
    </row>
    <row r="345" spans="1:15" x14ac:dyDescent="0.2">
      <c r="A345" s="3" t="s">
        <v>158</v>
      </c>
      <c r="B345" s="6" t="s">
        <v>159</v>
      </c>
      <c r="C345" s="78">
        <v>200</v>
      </c>
      <c r="D345" s="20">
        <v>0</v>
      </c>
      <c r="E345" s="20">
        <v>0</v>
      </c>
      <c r="F345" s="20">
        <v>15.4</v>
      </c>
      <c r="G345" s="24">
        <v>60</v>
      </c>
      <c r="H345" s="24">
        <v>0</v>
      </c>
      <c r="I345" s="24">
        <v>0.3</v>
      </c>
      <c r="J345" s="24">
        <v>0.2</v>
      </c>
      <c r="K345" s="24">
        <v>0</v>
      </c>
      <c r="L345" s="24">
        <v>18.899999999999999</v>
      </c>
      <c r="M345" s="24">
        <v>14.6</v>
      </c>
      <c r="N345" s="20">
        <v>29.7</v>
      </c>
      <c r="O345" s="103">
        <v>0.5</v>
      </c>
    </row>
    <row r="346" spans="1:15" x14ac:dyDescent="0.2">
      <c r="A346" s="6" t="s">
        <v>96</v>
      </c>
      <c r="B346" s="6" t="s">
        <v>50</v>
      </c>
      <c r="C346" s="115">
        <v>60</v>
      </c>
      <c r="D346" s="20">
        <v>4.5599999999999996</v>
      </c>
      <c r="E346" s="20">
        <v>0.48</v>
      </c>
      <c r="F346" s="20">
        <v>29.52</v>
      </c>
      <c r="G346" s="20">
        <v>141</v>
      </c>
      <c r="H346" s="20">
        <v>6.6000000000000003E-2</v>
      </c>
      <c r="I346" s="20">
        <v>0</v>
      </c>
      <c r="J346" s="20">
        <v>0</v>
      </c>
      <c r="K346" s="20">
        <v>0.66</v>
      </c>
      <c r="L346" s="20">
        <v>12</v>
      </c>
      <c r="M346" s="20">
        <v>8.4</v>
      </c>
      <c r="N346" s="20">
        <v>39</v>
      </c>
      <c r="O346" s="20">
        <v>0.66</v>
      </c>
    </row>
    <row r="347" spans="1:15" ht="16.5" thickBot="1" x14ac:dyDescent="0.25">
      <c r="A347" s="175" t="s">
        <v>47</v>
      </c>
      <c r="B347" s="176"/>
      <c r="C347" s="18"/>
      <c r="D347" s="18">
        <f>SUM(D343:D346)</f>
        <v>11.66</v>
      </c>
      <c r="E347" s="18">
        <f t="shared" ref="E347:O347" si="52">SUM(E343:E346)</f>
        <v>7.68</v>
      </c>
      <c r="F347" s="18">
        <f t="shared" si="52"/>
        <v>80.239999999999995</v>
      </c>
      <c r="G347" s="18">
        <f t="shared" si="52"/>
        <v>452.3</v>
      </c>
      <c r="H347" s="18">
        <f t="shared" si="52"/>
        <v>0.27</v>
      </c>
      <c r="I347" s="18">
        <f t="shared" si="52"/>
        <v>8</v>
      </c>
      <c r="J347" s="18">
        <f t="shared" si="52"/>
        <v>0.4</v>
      </c>
      <c r="K347" s="18">
        <f t="shared" si="52"/>
        <v>1.56</v>
      </c>
      <c r="L347" s="18">
        <f t="shared" si="52"/>
        <v>163.4</v>
      </c>
      <c r="M347" s="18">
        <f t="shared" si="52"/>
        <v>69.400000000000006</v>
      </c>
      <c r="N347" s="18">
        <f t="shared" si="52"/>
        <v>247.4</v>
      </c>
      <c r="O347" s="18">
        <f t="shared" si="52"/>
        <v>3.29</v>
      </c>
    </row>
    <row r="348" spans="1:15" ht="16.5" thickTop="1" x14ac:dyDescent="0.2">
      <c r="A348" s="177" t="s">
        <v>54</v>
      </c>
      <c r="B348" s="178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63"/>
      <c r="O348" s="166"/>
    </row>
    <row r="349" spans="1:15" s="72" customFormat="1" x14ac:dyDescent="0.2">
      <c r="A349" s="3" t="s">
        <v>179</v>
      </c>
      <c r="B349" s="6" t="s">
        <v>181</v>
      </c>
      <c r="C349" s="115">
        <v>200</v>
      </c>
      <c r="D349" s="20">
        <v>5.8</v>
      </c>
      <c r="E349" s="20">
        <v>5</v>
      </c>
      <c r="F349" s="20">
        <v>8</v>
      </c>
      <c r="G349" s="20">
        <v>100</v>
      </c>
      <c r="H349" s="20">
        <v>0.08</v>
      </c>
      <c r="I349" s="20">
        <v>1.4</v>
      </c>
      <c r="J349" s="20">
        <v>0.04</v>
      </c>
      <c r="K349" s="20">
        <v>0</v>
      </c>
      <c r="L349" s="20">
        <v>240</v>
      </c>
      <c r="M349" s="20">
        <v>28</v>
      </c>
      <c r="N349" s="20">
        <v>180</v>
      </c>
      <c r="O349" s="21">
        <v>0.2</v>
      </c>
    </row>
    <row r="350" spans="1:15" s="107" customFormat="1" x14ac:dyDescent="0.25">
      <c r="A350" s="60" t="s">
        <v>226</v>
      </c>
      <c r="B350" s="60" t="s">
        <v>196</v>
      </c>
      <c r="C350" s="102">
        <v>40</v>
      </c>
      <c r="D350" s="102">
        <v>3.6</v>
      </c>
      <c r="E350" s="102">
        <v>3.44</v>
      </c>
      <c r="F350" s="102">
        <v>27.24</v>
      </c>
      <c r="G350" s="102">
        <v>154</v>
      </c>
      <c r="H350" s="102">
        <v>3.2000000000000001E-2</v>
      </c>
      <c r="I350" s="102">
        <v>0</v>
      </c>
      <c r="J350" s="102">
        <v>0</v>
      </c>
      <c r="K350" s="102">
        <v>0</v>
      </c>
      <c r="L350" s="102">
        <v>3.6</v>
      </c>
      <c r="M350" s="102">
        <v>3.6</v>
      </c>
      <c r="N350" s="102">
        <v>16.399999999999999</v>
      </c>
      <c r="O350" s="160">
        <v>0.24</v>
      </c>
    </row>
    <row r="351" spans="1:15" ht="16.5" thickBot="1" x14ac:dyDescent="0.25">
      <c r="A351" s="175" t="s">
        <v>55</v>
      </c>
      <c r="B351" s="176"/>
      <c r="C351" s="18"/>
      <c r="D351" s="18">
        <f t="shared" ref="D351:O351" si="53">SUM(D349:D350)</f>
        <v>9.4</v>
      </c>
      <c r="E351" s="18">
        <f t="shared" si="53"/>
        <v>8.44</v>
      </c>
      <c r="F351" s="18">
        <f t="shared" si="53"/>
        <v>35.239999999999995</v>
      </c>
      <c r="G351" s="18">
        <f t="shared" si="53"/>
        <v>254</v>
      </c>
      <c r="H351" s="18">
        <f t="shared" si="53"/>
        <v>0.112</v>
      </c>
      <c r="I351" s="18">
        <f t="shared" si="53"/>
        <v>1.4</v>
      </c>
      <c r="J351" s="18">
        <f t="shared" si="53"/>
        <v>0.04</v>
      </c>
      <c r="K351" s="18">
        <f t="shared" si="53"/>
        <v>0</v>
      </c>
      <c r="L351" s="18">
        <f t="shared" si="53"/>
        <v>243.6</v>
      </c>
      <c r="M351" s="18">
        <f t="shared" si="53"/>
        <v>31.6</v>
      </c>
      <c r="N351" s="89">
        <f t="shared" si="53"/>
        <v>196.4</v>
      </c>
      <c r="O351" s="89">
        <f t="shared" si="53"/>
        <v>0.44</v>
      </c>
    </row>
    <row r="352" spans="1:15" ht="17.25" thickTop="1" thickBot="1" x14ac:dyDescent="0.25">
      <c r="A352" s="179" t="s">
        <v>35</v>
      </c>
      <c r="B352" s="180"/>
      <c r="C352" s="16"/>
      <c r="D352" s="16">
        <f t="shared" ref="D352:O352" si="54">D334+D341+D347+D351</f>
        <v>68.77000000000001</v>
      </c>
      <c r="E352" s="16">
        <f t="shared" si="54"/>
        <v>61.73</v>
      </c>
      <c r="F352" s="16">
        <f t="shared" si="54"/>
        <v>288.69</v>
      </c>
      <c r="G352" s="16">
        <f t="shared" si="54"/>
        <v>2023.37</v>
      </c>
      <c r="H352" s="16">
        <f t="shared" si="54"/>
        <v>1.4000000000000001</v>
      </c>
      <c r="I352" s="16">
        <f t="shared" si="54"/>
        <v>1189.9000000000001</v>
      </c>
      <c r="J352" s="16">
        <f t="shared" si="54"/>
        <v>0.83000000000000007</v>
      </c>
      <c r="K352" s="16">
        <f t="shared" si="54"/>
        <v>3.21</v>
      </c>
      <c r="L352" s="16">
        <f t="shared" si="54"/>
        <v>1097.7</v>
      </c>
      <c r="M352" s="16">
        <f t="shared" si="54"/>
        <v>421.30000000000007</v>
      </c>
      <c r="N352" s="91">
        <f t="shared" si="54"/>
        <v>1496.5</v>
      </c>
      <c r="O352" s="91">
        <f t="shared" si="54"/>
        <v>16.700000000000003</v>
      </c>
    </row>
    <row r="353" spans="1:15" ht="16.5" thickTop="1" x14ac:dyDescent="0.2">
      <c r="A353" s="5"/>
      <c r="B353" s="5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</row>
    <row r="354" spans="1:15" x14ac:dyDescent="0.2">
      <c r="A354" s="5"/>
      <c r="B354" s="5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" t="s">
        <v>89</v>
      </c>
    </row>
    <row r="355" spans="1:15" x14ac:dyDescent="0.25">
      <c r="A355" s="7" t="s">
        <v>36</v>
      </c>
      <c r="B355" s="5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</row>
    <row r="356" spans="1:15" x14ac:dyDescent="0.2">
      <c r="A356" s="8"/>
      <c r="B356" s="5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</row>
    <row r="357" spans="1:15" ht="16.5" customHeight="1" x14ac:dyDescent="0.2">
      <c r="A357" s="171" t="s">
        <v>2</v>
      </c>
      <c r="B357" s="171" t="s">
        <v>37</v>
      </c>
      <c r="C357" s="171" t="s">
        <v>3</v>
      </c>
      <c r="D357" s="171" t="s">
        <v>106</v>
      </c>
      <c r="E357" s="185"/>
      <c r="F357" s="185"/>
      <c r="G357" s="171" t="s">
        <v>4</v>
      </c>
      <c r="H357" s="171" t="s">
        <v>5</v>
      </c>
      <c r="I357" s="171"/>
      <c r="J357" s="171"/>
      <c r="K357" s="171"/>
      <c r="L357" s="171" t="s">
        <v>6</v>
      </c>
      <c r="M357" s="172"/>
      <c r="N357" s="172"/>
      <c r="O357" s="172"/>
    </row>
    <row r="358" spans="1:15" x14ac:dyDescent="0.2">
      <c r="A358" s="171"/>
      <c r="B358" s="171"/>
      <c r="C358" s="171"/>
      <c r="D358" s="113" t="s">
        <v>7</v>
      </c>
      <c r="E358" s="113" t="s">
        <v>8</v>
      </c>
      <c r="F358" s="113" t="s">
        <v>9</v>
      </c>
      <c r="G358" s="171"/>
      <c r="H358" s="113" t="s">
        <v>10</v>
      </c>
      <c r="I358" s="113" t="s">
        <v>11</v>
      </c>
      <c r="J358" s="113" t="s">
        <v>12</v>
      </c>
      <c r="K358" s="113" t="s">
        <v>13</v>
      </c>
      <c r="L358" s="113" t="s">
        <v>14</v>
      </c>
      <c r="M358" s="113" t="s">
        <v>39</v>
      </c>
      <c r="N358" s="113" t="s">
        <v>15</v>
      </c>
      <c r="O358" s="161" t="s">
        <v>16</v>
      </c>
    </row>
    <row r="359" spans="1:15" x14ac:dyDescent="0.2">
      <c r="A359" s="177" t="s">
        <v>17</v>
      </c>
      <c r="B359" s="178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93"/>
      <c r="O359" s="99"/>
    </row>
    <row r="360" spans="1:15" x14ac:dyDescent="0.2">
      <c r="A360" s="3" t="s">
        <v>115</v>
      </c>
      <c r="B360" s="6" t="s">
        <v>116</v>
      </c>
      <c r="C360" s="78">
        <v>180</v>
      </c>
      <c r="D360" s="20">
        <v>12.3</v>
      </c>
      <c r="E360" s="20">
        <v>10.9</v>
      </c>
      <c r="F360" s="20">
        <v>41.1</v>
      </c>
      <c r="G360" s="20">
        <v>313</v>
      </c>
      <c r="H360" s="20">
        <v>0.1</v>
      </c>
      <c r="I360" s="20">
        <v>1.3</v>
      </c>
      <c r="J360" s="20">
        <v>0.02</v>
      </c>
      <c r="K360" s="20">
        <v>1.2</v>
      </c>
      <c r="L360" s="20">
        <v>227.3</v>
      </c>
      <c r="M360" s="20">
        <v>20.399999999999999</v>
      </c>
      <c r="N360" s="61">
        <v>166.6</v>
      </c>
      <c r="O360" s="99">
        <v>1.3</v>
      </c>
    </row>
    <row r="361" spans="1:15" x14ac:dyDescent="0.2">
      <c r="A361" s="3" t="s">
        <v>177</v>
      </c>
      <c r="B361" s="6" t="s">
        <v>178</v>
      </c>
      <c r="C361" s="115">
        <v>100</v>
      </c>
      <c r="D361" s="20">
        <v>0.8</v>
      </c>
      <c r="E361" s="20">
        <v>0.4</v>
      </c>
      <c r="F361" s="20">
        <v>8.1</v>
      </c>
      <c r="G361" s="20">
        <v>47</v>
      </c>
      <c r="H361" s="24">
        <v>0.02</v>
      </c>
      <c r="I361" s="24">
        <v>180</v>
      </c>
      <c r="J361" s="24">
        <v>0</v>
      </c>
      <c r="K361" s="24">
        <v>0.3</v>
      </c>
      <c r="L361" s="24">
        <v>40</v>
      </c>
      <c r="M361" s="24">
        <v>25</v>
      </c>
      <c r="N361" s="24">
        <v>34</v>
      </c>
      <c r="O361" s="25">
        <v>0.8</v>
      </c>
    </row>
    <row r="362" spans="1:15" x14ac:dyDescent="0.2">
      <c r="A362" s="6" t="s">
        <v>96</v>
      </c>
      <c r="B362" s="6" t="s">
        <v>50</v>
      </c>
      <c r="C362" s="115">
        <v>40</v>
      </c>
      <c r="D362" s="20">
        <v>3.04</v>
      </c>
      <c r="E362" s="20">
        <v>0.32</v>
      </c>
      <c r="F362" s="20">
        <v>19.68</v>
      </c>
      <c r="G362" s="20">
        <v>94</v>
      </c>
      <c r="H362" s="20">
        <v>4.4000000000000004E-2</v>
      </c>
      <c r="I362" s="20">
        <v>0</v>
      </c>
      <c r="J362" s="20">
        <v>0</v>
      </c>
      <c r="K362" s="20">
        <v>0.44</v>
      </c>
      <c r="L362" s="20">
        <v>8</v>
      </c>
      <c r="M362" s="20">
        <v>5.6</v>
      </c>
      <c r="N362" s="20">
        <v>26</v>
      </c>
      <c r="O362" s="20">
        <v>0.44</v>
      </c>
    </row>
    <row r="363" spans="1:15" x14ac:dyDescent="0.2">
      <c r="A363" s="76" t="s">
        <v>231</v>
      </c>
      <c r="B363" s="12" t="s">
        <v>183</v>
      </c>
      <c r="C363" s="24">
        <v>200</v>
      </c>
      <c r="D363" s="24">
        <v>0.4</v>
      </c>
      <c r="E363" s="24">
        <v>0</v>
      </c>
      <c r="F363" s="24">
        <v>5</v>
      </c>
      <c r="G363" s="24">
        <v>22</v>
      </c>
      <c r="H363" s="24">
        <v>0.14000000000000001</v>
      </c>
      <c r="I363" s="24">
        <v>20</v>
      </c>
      <c r="J363" s="24">
        <v>0</v>
      </c>
      <c r="K363" s="24">
        <v>0</v>
      </c>
      <c r="L363" s="24">
        <v>990</v>
      </c>
      <c r="M363" s="24">
        <v>880</v>
      </c>
      <c r="N363" s="62">
        <v>1648</v>
      </c>
      <c r="O363" s="160">
        <v>164</v>
      </c>
    </row>
    <row r="364" spans="1:15" ht="16.5" thickBot="1" x14ac:dyDescent="0.25">
      <c r="A364" s="173" t="s">
        <v>18</v>
      </c>
      <c r="B364" s="174"/>
      <c r="C364" s="18"/>
      <c r="D364" s="18">
        <f t="shared" ref="D364:O364" si="55">SUM(D360:D363)</f>
        <v>16.54</v>
      </c>
      <c r="E364" s="18">
        <f t="shared" si="55"/>
        <v>11.620000000000001</v>
      </c>
      <c r="F364" s="18">
        <f t="shared" si="55"/>
        <v>73.88</v>
      </c>
      <c r="G364" s="18">
        <f t="shared" si="55"/>
        <v>476</v>
      </c>
      <c r="H364" s="18">
        <f t="shared" si="55"/>
        <v>0.30400000000000005</v>
      </c>
      <c r="I364" s="18">
        <f t="shared" si="55"/>
        <v>201.3</v>
      </c>
      <c r="J364" s="18">
        <f t="shared" si="55"/>
        <v>0.02</v>
      </c>
      <c r="K364" s="18">
        <f t="shared" si="55"/>
        <v>1.94</v>
      </c>
      <c r="L364" s="18">
        <f t="shared" si="55"/>
        <v>1265.3</v>
      </c>
      <c r="M364" s="18">
        <f t="shared" si="55"/>
        <v>931</v>
      </c>
      <c r="N364" s="89">
        <f t="shared" si="55"/>
        <v>1874.6</v>
      </c>
      <c r="O364" s="89">
        <f t="shared" si="55"/>
        <v>166.54</v>
      </c>
    </row>
    <row r="365" spans="1:15" ht="16.5" thickTop="1" x14ac:dyDescent="0.2">
      <c r="A365" s="177" t="s">
        <v>19</v>
      </c>
      <c r="B365" s="178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63"/>
      <c r="O365" s="166"/>
    </row>
    <row r="366" spans="1:15" x14ac:dyDescent="0.2">
      <c r="A366" s="140" t="s">
        <v>213</v>
      </c>
      <c r="B366" s="14" t="s">
        <v>101</v>
      </c>
      <c r="C366" s="130">
        <v>70</v>
      </c>
      <c r="D366" s="22">
        <v>0.49</v>
      </c>
      <c r="E366" s="22">
        <v>7.0000000000000007E-2</v>
      </c>
      <c r="F366" s="22">
        <v>1.33</v>
      </c>
      <c r="G366" s="22">
        <v>8</v>
      </c>
      <c r="H366" s="22">
        <v>0.02</v>
      </c>
      <c r="I366" s="22">
        <v>4.9000000000000004</v>
      </c>
      <c r="J366" s="22">
        <v>0</v>
      </c>
      <c r="K366" s="22">
        <v>0</v>
      </c>
      <c r="L366" s="22">
        <v>11.9</v>
      </c>
      <c r="M366" s="22">
        <v>9.8000000000000007</v>
      </c>
      <c r="N366" s="22">
        <v>21</v>
      </c>
      <c r="O366" s="63">
        <v>0.35</v>
      </c>
    </row>
    <row r="367" spans="1:15" x14ac:dyDescent="0.2">
      <c r="A367" s="69" t="s">
        <v>211</v>
      </c>
      <c r="B367" s="6" t="s">
        <v>119</v>
      </c>
      <c r="C367" s="78">
        <v>350</v>
      </c>
      <c r="D367" s="20">
        <v>2.7</v>
      </c>
      <c r="E367" s="20">
        <v>3.3</v>
      </c>
      <c r="F367" s="20">
        <v>11.5</v>
      </c>
      <c r="G367" s="24">
        <v>87</v>
      </c>
      <c r="H367" s="24">
        <v>0.3</v>
      </c>
      <c r="I367" s="24">
        <v>25.9</v>
      </c>
      <c r="J367" s="24">
        <v>0</v>
      </c>
      <c r="K367" s="24">
        <v>0</v>
      </c>
      <c r="L367" s="24">
        <v>106.1</v>
      </c>
      <c r="M367" s="24">
        <v>38.299999999999997</v>
      </c>
      <c r="N367" s="62">
        <v>70.3</v>
      </c>
      <c r="O367" s="99">
        <v>1.2</v>
      </c>
    </row>
    <row r="368" spans="1:15" x14ac:dyDescent="0.2">
      <c r="A368" s="69" t="s">
        <v>132</v>
      </c>
      <c r="B368" s="6" t="s">
        <v>133</v>
      </c>
      <c r="C368" s="78">
        <v>200</v>
      </c>
      <c r="D368" s="20">
        <v>4.2</v>
      </c>
      <c r="E368" s="20">
        <v>2.6</v>
      </c>
      <c r="F368" s="20">
        <v>19.8</v>
      </c>
      <c r="G368" s="20">
        <v>118</v>
      </c>
      <c r="H368" s="20">
        <v>1.2</v>
      </c>
      <c r="I368" s="20">
        <v>19.5</v>
      </c>
      <c r="J368" s="20">
        <v>2.4</v>
      </c>
      <c r="K368" s="20">
        <v>1.5</v>
      </c>
      <c r="L368" s="20">
        <v>75.400000000000006</v>
      </c>
      <c r="M368" s="20">
        <v>43.9</v>
      </c>
      <c r="N368" s="20">
        <v>83.6</v>
      </c>
      <c r="O368" s="20">
        <v>3</v>
      </c>
    </row>
    <row r="369" spans="1:16" s="73" customFormat="1" x14ac:dyDescent="0.2">
      <c r="A369" s="69" t="s">
        <v>148</v>
      </c>
      <c r="B369" s="70" t="s">
        <v>149</v>
      </c>
      <c r="C369" s="82">
        <v>105</v>
      </c>
      <c r="D369" s="71">
        <v>15.8</v>
      </c>
      <c r="E369" s="71">
        <v>15</v>
      </c>
      <c r="F369" s="71">
        <v>6</v>
      </c>
      <c r="G369" s="71">
        <v>222</v>
      </c>
      <c r="H369" s="71">
        <v>0.04</v>
      </c>
      <c r="I369" s="71">
        <v>0.6</v>
      </c>
      <c r="J369" s="71">
        <v>0.03</v>
      </c>
      <c r="K369" s="71">
        <v>0</v>
      </c>
      <c r="L369" s="71">
        <v>28.9</v>
      </c>
      <c r="M369" s="71">
        <v>30.1</v>
      </c>
      <c r="N369" s="75">
        <v>197.5</v>
      </c>
      <c r="O369" s="162">
        <v>1.8</v>
      </c>
    </row>
    <row r="370" spans="1:16" x14ac:dyDescent="0.2">
      <c r="A370" s="70" t="s">
        <v>96</v>
      </c>
      <c r="B370" s="6" t="s">
        <v>50</v>
      </c>
      <c r="C370" s="115">
        <v>60</v>
      </c>
      <c r="D370" s="20">
        <v>4.5599999999999996</v>
      </c>
      <c r="E370" s="20">
        <v>0.48</v>
      </c>
      <c r="F370" s="20">
        <v>29.52</v>
      </c>
      <c r="G370" s="20">
        <v>141</v>
      </c>
      <c r="H370" s="20">
        <v>6.6000000000000003E-2</v>
      </c>
      <c r="I370" s="20">
        <v>0</v>
      </c>
      <c r="J370" s="20">
        <v>0</v>
      </c>
      <c r="K370" s="20">
        <v>0.66</v>
      </c>
      <c r="L370" s="20">
        <v>12</v>
      </c>
      <c r="M370" s="20">
        <v>8.4</v>
      </c>
      <c r="N370" s="20">
        <v>39</v>
      </c>
      <c r="O370" s="20">
        <v>0.66</v>
      </c>
    </row>
    <row r="371" spans="1:16" x14ac:dyDescent="0.2">
      <c r="A371" s="69" t="s">
        <v>165</v>
      </c>
      <c r="B371" s="6" t="s">
        <v>167</v>
      </c>
      <c r="C371" s="78">
        <v>200</v>
      </c>
      <c r="D371" s="20">
        <v>2</v>
      </c>
      <c r="E371" s="20">
        <v>0.2</v>
      </c>
      <c r="F371" s="20">
        <v>5.8</v>
      </c>
      <c r="G371" s="20">
        <v>36</v>
      </c>
      <c r="H371" s="20">
        <v>0</v>
      </c>
      <c r="I371" s="20">
        <v>59.2</v>
      </c>
      <c r="J371" s="20">
        <v>0</v>
      </c>
      <c r="K371" s="20">
        <v>0</v>
      </c>
      <c r="L371" s="20">
        <v>16</v>
      </c>
      <c r="M371" s="20">
        <v>0</v>
      </c>
      <c r="N371" s="20">
        <v>0</v>
      </c>
      <c r="O371" s="103">
        <v>0.3</v>
      </c>
    </row>
    <row r="372" spans="1:16" ht="16.5" customHeight="1" thickBot="1" x14ac:dyDescent="0.25">
      <c r="A372" s="173" t="s">
        <v>20</v>
      </c>
      <c r="B372" s="174"/>
      <c r="C372" s="18"/>
      <c r="D372" s="18">
        <f t="shared" ref="D372:O372" si="56">SUM(D366:D371)</f>
        <v>29.75</v>
      </c>
      <c r="E372" s="18">
        <f t="shared" si="56"/>
        <v>21.65</v>
      </c>
      <c r="F372" s="18">
        <f t="shared" si="56"/>
        <v>73.95</v>
      </c>
      <c r="G372" s="18">
        <f t="shared" si="56"/>
        <v>612</v>
      </c>
      <c r="H372" s="18">
        <f t="shared" si="56"/>
        <v>1.6260000000000001</v>
      </c>
      <c r="I372" s="18">
        <f t="shared" si="56"/>
        <v>110.1</v>
      </c>
      <c r="J372" s="18">
        <f t="shared" si="56"/>
        <v>2.4299999999999997</v>
      </c>
      <c r="K372" s="18">
        <f t="shared" si="56"/>
        <v>2.16</v>
      </c>
      <c r="L372" s="18">
        <f t="shared" si="56"/>
        <v>250.3</v>
      </c>
      <c r="M372" s="18">
        <f t="shared" si="56"/>
        <v>130.5</v>
      </c>
      <c r="N372" s="18">
        <f t="shared" si="56"/>
        <v>411.4</v>
      </c>
      <c r="O372" s="18">
        <f t="shared" si="56"/>
        <v>7.31</v>
      </c>
    </row>
    <row r="373" spans="1:16" ht="16.5" thickTop="1" x14ac:dyDescent="0.2">
      <c r="A373" s="201" t="s">
        <v>46</v>
      </c>
      <c r="B373" s="202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90"/>
      <c r="O373" s="166"/>
    </row>
    <row r="374" spans="1:16" x14ac:dyDescent="0.2">
      <c r="A374" s="3" t="s">
        <v>154</v>
      </c>
      <c r="B374" s="6" t="s">
        <v>155</v>
      </c>
      <c r="C374" s="78">
        <v>85</v>
      </c>
      <c r="D374" s="20">
        <v>13.6</v>
      </c>
      <c r="E374" s="20">
        <v>3.4</v>
      </c>
      <c r="F374" s="20">
        <v>6.2</v>
      </c>
      <c r="G374" s="20">
        <v>111</v>
      </c>
      <c r="H374" s="24">
        <v>1.8</v>
      </c>
      <c r="I374" s="24">
        <v>0.7</v>
      </c>
      <c r="J374" s="24">
        <v>29.7</v>
      </c>
      <c r="K374" s="24">
        <v>0.1</v>
      </c>
      <c r="L374" s="24">
        <v>145.4</v>
      </c>
      <c r="M374" s="24">
        <v>32.9</v>
      </c>
      <c r="N374" s="62">
        <v>241.4</v>
      </c>
      <c r="O374" s="117">
        <v>0.03</v>
      </c>
    </row>
    <row r="375" spans="1:16" x14ac:dyDescent="0.25">
      <c r="A375" s="60" t="s">
        <v>230</v>
      </c>
      <c r="B375" s="60" t="s">
        <v>191</v>
      </c>
      <c r="C375" s="119">
        <v>20</v>
      </c>
      <c r="D375" s="120">
        <v>0.9</v>
      </c>
      <c r="E375" s="120">
        <v>0</v>
      </c>
      <c r="F375" s="120">
        <v>11.2</v>
      </c>
      <c r="G375" s="120">
        <v>48</v>
      </c>
      <c r="H375" s="102">
        <v>4.0000000000000001E-3</v>
      </c>
      <c r="I375" s="102">
        <v>6</v>
      </c>
      <c r="J375" s="102">
        <v>0</v>
      </c>
      <c r="K375" s="102">
        <v>0</v>
      </c>
      <c r="L375" s="102">
        <v>3.4</v>
      </c>
      <c r="M375" s="102">
        <v>1.3</v>
      </c>
      <c r="N375" s="102">
        <v>2.2999999999999998</v>
      </c>
      <c r="O375" s="160">
        <v>0.03</v>
      </c>
    </row>
    <row r="376" spans="1:16" x14ac:dyDescent="0.25">
      <c r="A376" s="69" t="s">
        <v>238</v>
      </c>
      <c r="B376" s="6" t="s">
        <v>198</v>
      </c>
      <c r="C376" s="87">
        <v>200</v>
      </c>
      <c r="D376" s="20">
        <v>0.4</v>
      </c>
      <c r="E376" s="20">
        <v>0.1</v>
      </c>
      <c r="F376" s="20">
        <v>14.9</v>
      </c>
      <c r="G376" s="24">
        <v>62</v>
      </c>
      <c r="H376" s="24">
        <v>0</v>
      </c>
      <c r="I376" s="24">
        <v>2.9</v>
      </c>
      <c r="J376" s="24">
        <v>0</v>
      </c>
      <c r="K376" s="24">
        <v>0</v>
      </c>
      <c r="L376" s="24">
        <v>7.5</v>
      </c>
      <c r="M376" s="20">
        <v>4.8</v>
      </c>
      <c r="N376" s="105">
        <v>11</v>
      </c>
      <c r="O376" s="32">
        <v>0.95</v>
      </c>
      <c r="P376" s="32"/>
    </row>
    <row r="377" spans="1:16" x14ac:dyDescent="0.2">
      <c r="A377" s="3" t="s">
        <v>48</v>
      </c>
      <c r="B377" s="6" t="s">
        <v>188</v>
      </c>
      <c r="C377" s="115">
        <v>150</v>
      </c>
      <c r="D377" s="20">
        <v>0.6</v>
      </c>
      <c r="E377" s="20">
        <v>0.6</v>
      </c>
      <c r="F377" s="20">
        <v>14.7</v>
      </c>
      <c r="G377" s="20">
        <v>70.5</v>
      </c>
      <c r="H377" s="20">
        <v>4.4999999999999998E-2</v>
      </c>
      <c r="I377" s="20">
        <v>15</v>
      </c>
      <c r="J377" s="20">
        <v>0</v>
      </c>
      <c r="K377" s="20">
        <v>0.3</v>
      </c>
      <c r="L377" s="20">
        <v>24</v>
      </c>
      <c r="M377" s="20">
        <v>13.5</v>
      </c>
      <c r="N377" s="20">
        <v>16.5</v>
      </c>
      <c r="O377" s="21">
        <v>3.3</v>
      </c>
    </row>
    <row r="378" spans="1:16" x14ac:dyDescent="0.2">
      <c r="A378" s="6" t="s">
        <v>96</v>
      </c>
      <c r="B378" s="6" t="s">
        <v>50</v>
      </c>
      <c r="C378" s="115">
        <v>70</v>
      </c>
      <c r="D378" s="20">
        <v>5.32</v>
      </c>
      <c r="E378" s="20">
        <v>0.56000000000000005</v>
      </c>
      <c r="F378" s="20">
        <v>34.44</v>
      </c>
      <c r="G378" s="20">
        <v>164.5</v>
      </c>
      <c r="H378" s="20">
        <v>7.6999999999999999E-2</v>
      </c>
      <c r="I378" s="20">
        <v>0</v>
      </c>
      <c r="J378" s="20">
        <v>0</v>
      </c>
      <c r="K378" s="20">
        <v>0.77</v>
      </c>
      <c r="L378" s="20">
        <v>14</v>
      </c>
      <c r="M378" s="20">
        <v>9.8000000000000007</v>
      </c>
      <c r="N378" s="20">
        <v>45.5</v>
      </c>
      <c r="O378" s="20">
        <v>0.77</v>
      </c>
    </row>
    <row r="379" spans="1:16" ht="16.5" thickBot="1" x14ac:dyDescent="0.25">
      <c r="A379" s="175" t="s">
        <v>47</v>
      </c>
      <c r="B379" s="176"/>
      <c r="C379" s="18"/>
      <c r="D379" s="18">
        <f t="shared" ref="D379:O379" si="57">SUM(D374:D378)</f>
        <v>20.82</v>
      </c>
      <c r="E379" s="18">
        <f t="shared" si="57"/>
        <v>4.66</v>
      </c>
      <c r="F379" s="18">
        <f t="shared" si="57"/>
        <v>81.44</v>
      </c>
      <c r="G379" s="18">
        <f t="shared" si="57"/>
        <v>456</v>
      </c>
      <c r="H379" s="18">
        <f t="shared" si="57"/>
        <v>1.9259999999999999</v>
      </c>
      <c r="I379" s="18">
        <f t="shared" si="57"/>
        <v>24.6</v>
      </c>
      <c r="J379" s="18">
        <f t="shared" si="57"/>
        <v>29.7</v>
      </c>
      <c r="K379" s="18">
        <f t="shared" si="57"/>
        <v>1.17</v>
      </c>
      <c r="L379" s="18">
        <f t="shared" si="57"/>
        <v>194.3</v>
      </c>
      <c r="M379" s="18">
        <f t="shared" si="57"/>
        <v>62.3</v>
      </c>
      <c r="N379" s="89">
        <f t="shared" si="57"/>
        <v>316.70000000000005</v>
      </c>
      <c r="O379" s="89">
        <f t="shared" si="57"/>
        <v>5.08</v>
      </c>
    </row>
    <row r="380" spans="1:16" ht="16.5" thickTop="1" x14ac:dyDescent="0.2">
      <c r="A380" s="208" t="s">
        <v>54</v>
      </c>
      <c r="B380" s="209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63"/>
      <c r="O380" s="166"/>
    </row>
    <row r="381" spans="1:16" ht="16.5" customHeight="1" x14ac:dyDescent="0.2">
      <c r="A381" s="11" t="s">
        <v>179</v>
      </c>
      <c r="B381" s="13" t="s">
        <v>182</v>
      </c>
      <c r="C381" s="115">
        <v>200</v>
      </c>
      <c r="D381" s="20">
        <v>5.8</v>
      </c>
      <c r="E381" s="20">
        <v>5</v>
      </c>
      <c r="F381" s="20">
        <v>8</v>
      </c>
      <c r="G381" s="20">
        <v>100</v>
      </c>
      <c r="H381" s="20">
        <v>0.08</v>
      </c>
      <c r="I381" s="20">
        <v>11.4</v>
      </c>
      <c r="J381" s="20">
        <v>0.04</v>
      </c>
      <c r="K381" s="20">
        <v>0</v>
      </c>
      <c r="L381" s="20">
        <v>240</v>
      </c>
      <c r="M381" s="20">
        <v>28</v>
      </c>
      <c r="N381" s="20">
        <v>180</v>
      </c>
      <c r="O381" s="61">
        <v>0.2</v>
      </c>
    </row>
    <row r="382" spans="1:16" x14ac:dyDescent="0.25">
      <c r="A382" s="60" t="s">
        <v>228</v>
      </c>
      <c r="B382" s="60" t="s">
        <v>187</v>
      </c>
      <c r="C382" s="106">
        <v>2</v>
      </c>
      <c r="D382" s="106">
        <v>2</v>
      </c>
      <c r="E382" s="106">
        <v>6.8</v>
      </c>
      <c r="F382" s="106">
        <v>28.4</v>
      </c>
      <c r="G382" s="106">
        <v>182.4</v>
      </c>
      <c r="H382" s="106">
        <v>3.2000000000000001E-2</v>
      </c>
      <c r="I382" s="106">
        <v>0</v>
      </c>
      <c r="J382" s="106">
        <v>0</v>
      </c>
      <c r="K382" s="106">
        <v>0</v>
      </c>
      <c r="L382" s="106">
        <v>4.8</v>
      </c>
      <c r="M382" s="106">
        <v>6.6</v>
      </c>
      <c r="N382" s="106">
        <v>19.2</v>
      </c>
      <c r="O382" s="160">
        <v>0.34</v>
      </c>
    </row>
    <row r="383" spans="1:16" ht="16.5" thickBot="1" x14ac:dyDescent="0.25">
      <c r="A383" s="175" t="s">
        <v>55</v>
      </c>
      <c r="B383" s="176"/>
      <c r="C383" s="18"/>
      <c r="D383" s="18">
        <f t="shared" ref="D383:O383" si="58">SUM(D381:D382)</f>
        <v>7.8</v>
      </c>
      <c r="E383" s="18">
        <f t="shared" si="58"/>
        <v>11.8</v>
      </c>
      <c r="F383" s="18">
        <f t="shared" si="58"/>
        <v>36.4</v>
      </c>
      <c r="G383" s="18">
        <f t="shared" si="58"/>
        <v>282.39999999999998</v>
      </c>
      <c r="H383" s="18">
        <f t="shared" si="58"/>
        <v>0.112</v>
      </c>
      <c r="I383" s="18">
        <f t="shared" si="58"/>
        <v>11.4</v>
      </c>
      <c r="J383" s="18">
        <f t="shared" si="58"/>
        <v>0.04</v>
      </c>
      <c r="K383" s="18">
        <f t="shared" si="58"/>
        <v>0</v>
      </c>
      <c r="L383" s="18">
        <f t="shared" si="58"/>
        <v>244.8</v>
      </c>
      <c r="M383" s="18">
        <f t="shared" si="58"/>
        <v>34.6</v>
      </c>
      <c r="N383" s="89">
        <f t="shared" si="58"/>
        <v>199.2</v>
      </c>
      <c r="O383" s="89">
        <f t="shared" si="58"/>
        <v>0.54</v>
      </c>
    </row>
    <row r="384" spans="1:16" ht="17.25" thickTop="1" thickBot="1" x14ac:dyDescent="0.25">
      <c r="A384" s="179" t="s">
        <v>45</v>
      </c>
      <c r="B384" s="180"/>
      <c r="C384" s="16"/>
      <c r="D384" s="16">
        <f t="shared" ref="D384:O384" si="59">D364+D372+D379+D383</f>
        <v>74.91</v>
      </c>
      <c r="E384" s="16">
        <f t="shared" si="59"/>
        <v>49.72999999999999</v>
      </c>
      <c r="F384" s="16">
        <f t="shared" si="59"/>
        <v>265.66999999999996</v>
      </c>
      <c r="G384" s="16">
        <f t="shared" si="59"/>
        <v>1826.4</v>
      </c>
      <c r="H384" s="16">
        <f t="shared" si="59"/>
        <v>3.968</v>
      </c>
      <c r="I384" s="16">
        <f t="shared" si="59"/>
        <v>347.4</v>
      </c>
      <c r="J384" s="16">
        <f t="shared" si="59"/>
        <v>32.19</v>
      </c>
      <c r="K384" s="16">
        <f t="shared" si="59"/>
        <v>5.27</v>
      </c>
      <c r="L384" s="16">
        <f t="shared" si="59"/>
        <v>1954.6999999999998</v>
      </c>
      <c r="M384" s="16">
        <f t="shared" si="59"/>
        <v>1158.3999999999999</v>
      </c>
      <c r="N384" s="91">
        <f t="shared" si="59"/>
        <v>2801.8999999999996</v>
      </c>
      <c r="O384" s="91">
        <f t="shared" si="59"/>
        <v>179.47</v>
      </c>
    </row>
    <row r="385" spans="1:14" ht="16.5" thickTop="1" x14ac:dyDescent="0.2">
      <c r="A385" s="66"/>
      <c r="B385" s="66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</row>
  </sheetData>
  <mergeCells count="192">
    <mergeCell ref="H227:K227"/>
    <mergeCell ref="L227:O227"/>
    <mergeCell ref="C259:C260"/>
    <mergeCell ref="D259:F259"/>
    <mergeCell ref="G259:G260"/>
    <mergeCell ref="H259:K259"/>
    <mergeCell ref="L259:O259"/>
    <mergeCell ref="C293:C294"/>
    <mergeCell ref="D293:F293"/>
    <mergeCell ref="G293:G294"/>
    <mergeCell ref="H293:K293"/>
    <mergeCell ref="L293:O293"/>
    <mergeCell ref="C227:C228"/>
    <mergeCell ref="D227:F227"/>
    <mergeCell ref="G227:G228"/>
    <mergeCell ref="L131:O131"/>
    <mergeCell ref="C163:C164"/>
    <mergeCell ref="D163:F163"/>
    <mergeCell ref="G163:G164"/>
    <mergeCell ref="H163:K163"/>
    <mergeCell ref="L163:O163"/>
    <mergeCell ref="C195:C196"/>
    <mergeCell ref="D195:F195"/>
    <mergeCell ref="G195:G196"/>
    <mergeCell ref="H195:K195"/>
    <mergeCell ref="L195:O195"/>
    <mergeCell ref="H131:K131"/>
    <mergeCell ref="C4:C5"/>
    <mergeCell ref="D4:F4"/>
    <mergeCell ref="G4:G5"/>
    <mergeCell ref="H4:K4"/>
    <mergeCell ref="L4:O4"/>
    <mergeCell ref="C35:C36"/>
    <mergeCell ref="D35:F35"/>
    <mergeCell ref="G35:G36"/>
    <mergeCell ref="H35:K35"/>
    <mergeCell ref="L35:O35"/>
    <mergeCell ref="A351:B351"/>
    <mergeCell ref="A334:B334"/>
    <mergeCell ref="A335:B335"/>
    <mergeCell ref="A341:B341"/>
    <mergeCell ref="A342:B342"/>
    <mergeCell ref="A288:B288"/>
    <mergeCell ref="A317:B317"/>
    <mergeCell ref="A320:B320"/>
    <mergeCell ref="A302:B302"/>
    <mergeCell ref="A295:B295"/>
    <mergeCell ref="A309:B309"/>
    <mergeCell ref="A301:B301"/>
    <mergeCell ref="A310:B310"/>
    <mergeCell ref="A316:B316"/>
    <mergeCell ref="A293:A294"/>
    <mergeCell ref="B293:B294"/>
    <mergeCell ref="A328:B328"/>
    <mergeCell ref="A326:A327"/>
    <mergeCell ref="B326:B327"/>
    <mergeCell ref="A29:B29"/>
    <mergeCell ref="A30:B30"/>
    <mergeCell ref="A93:B93"/>
    <mergeCell ref="A52:B52"/>
    <mergeCell ref="A58:B58"/>
    <mergeCell ref="A212:B212"/>
    <mergeCell ref="A204:B204"/>
    <mergeCell ref="A217:B217"/>
    <mergeCell ref="A84:B84"/>
    <mergeCell ref="A186:B186"/>
    <mergeCell ref="A180:B180"/>
    <mergeCell ref="A170:B170"/>
    <mergeCell ref="A179:B179"/>
    <mergeCell ref="A165:B165"/>
    <mergeCell ref="A171:B171"/>
    <mergeCell ref="B35:B36"/>
    <mergeCell ref="A35:A36"/>
    <mergeCell ref="A37:B37"/>
    <mergeCell ref="A43:B43"/>
    <mergeCell ref="A44:B44"/>
    <mergeCell ref="A63:B63"/>
    <mergeCell ref="A6:B6"/>
    <mergeCell ref="B4:B5"/>
    <mergeCell ref="A4:A5"/>
    <mergeCell ref="A20:B20"/>
    <mergeCell ref="A25:B25"/>
    <mergeCell ref="A12:B12"/>
    <mergeCell ref="A13:B13"/>
    <mergeCell ref="A19:B19"/>
    <mergeCell ref="A26:B26"/>
    <mergeCell ref="A277:B277"/>
    <mergeCell ref="A203:B203"/>
    <mergeCell ref="A243:B243"/>
    <mergeCell ref="A244:B244"/>
    <mergeCell ref="A249:B249"/>
    <mergeCell ref="A254:B254"/>
    <mergeCell ref="A211:B211"/>
    <mergeCell ref="A51:B51"/>
    <mergeCell ref="A83:B83"/>
    <mergeCell ref="B68:B69"/>
    <mergeCell ref="A133:B133"/>
    <mergeCell ref="A139:B139"/>
    <mergeCell ref="A146:B146"/>
    <mergeCell ref="A138:B138"/>
    <mergeCell ref="A147:B147"/>
    <mergeCell ref="A153:B153"/>
    <mergeCell ref="A197:B197"/>
    <mergeCell ref="A195:A196"/>
    <mergeCell ref="B195:B196"/>
    <mergeCell ref="A189:B189"/>
    <mergeCell ref="A190:B190"/>
    <mergeCell ref="A101:B101"/>
    <mergeCell ref="A157:B157"/>
    <mergeCell ref="A185:B185"/>
    <mergeCell ref="G68:G69"/>
    <mergeCell ref="A59:B59"/>
    <mergeCell ref="A62:B62"/>
    <mergeCell ref="A76:B76"/>
    <mergeCell ref="A68:A69"/>
    <mergeCell ref="A70:B70"/>
    <mergeCell ref="A75:B75"/>
    <mergeCell ref="A163:A164"/>
    <mergeCell ref="B163:B164"/>
    <mergeCell ref="A154:B154"/>
    <mergeCell ref="A158:B158"/>
    <mergeCell ref="A89:B89"/>
    <mergeCell ref="A90:B90"/>
    <mergeCell ref="A94:B94"/>
    <mergeCell ref="H68:K68"/>
    <mergeCell ref="L68:O68"/>
    <mergeCell ref="A125:B125"/>
    <mergeCell ref="A126:B126"/>
    <mergeCell ref="A108:B108"/>
    <mergeCell ref="A107:B107"/>
    <mergeCell ref="B131:B132"/>
    <mergeCell ref="A115:B115"/>
    <mergeCell ref="A116:B116"/>
    <mergeCell ref="A121:B121"/>
    <mergeCell ref="A122:B122"/>
    <mergeCell ref="A99:A100"/>
    <mergeCell ref="B99:B100"/>
    <mergeCell ref="C99:C100"/>
    <mergeCell ref="D99:F99"/>
    <mergeCell ref="G99:G100"/>
    <mergeCell ref="H99:K99"/>
    <mergeCell ref="L99:O99"/>
    <mergeCell ref="C131:C132"/>
    <mergeCell ref="D131:F131"/>
    <mergeCell ref="A131:A132"/>
    <mergeCell ref="G131:G132"/>
    <mergeCell ref="C68:C69"/>
    <mergeCell ref="D68:F68"/>
    <mergeCell ref="A352:B352"/>
    <mergeCell ref="C326:C327"/>
    <mergeCell ref="A218:B218"/>
    <mergeCell ref="A221:B221"/>
    <mergeCell ref="A250:B250"/>
    <mergeCell ref="A259:A260"/>
    <mergeCell ref="B259:B260"/>
    <mergeCell ref="A253:B253"/>
    <mergeCell ref="A236:B236"/>
    <mergeCell ref="A235:B235"/>
    <mergeCell ref="A222:B222"/>
    <mergeCell ref="A227:A228"/>
    <mergeCell ref="B227:B228"/>
    <mergeCell ref="A229:B229"/>
    <mergeCell ref="A268:B268"/>
    <mergeCell ref="A261:B261"/>
    <mergeCell ref="A283:B283"/>
    <mergeCell ref="A267:B267"/>
    <mergeCell ref="A276:B276"/>
    <mergeCell ref="A284:B284"/>
    <mergeCell ref="A287:B287"/>
    <mergeCell ref="A321:B321"/>
    <mergeCell ref="A347:B347"/>
    <mergeCell ref="A348:B348"/>
    <mergeCell ref="D326:F326"/>
    <mergeCell ref="G326:G327"/>
    <mergeCell ref="H326:K326"/>
    <mergeCell ref="L326:O326"/>
    <mergeCell ref="C357:C358"/>
    <mergeCell ref="D357:F357"/>
    <mergeCell ref="G357:G358"/>
    <mergeCell ref="H357:K357"/>
    <mergeCell ref="L357:O357"/>
    <mergeCell ref="A359:B359"/>
    <mergeCell ref="A357:A358"/>
    <mergeCell ref="B357:B358"/>
    <mergeCell ref="A380:B380"/>
    <mergeCell ref="A383:B383"/>
    <mergeCell ref="A384:B384"/>
    <mergeCell ref="A364:B364"/>
    <mergeCell ref="A365:B365"/>
    <mergeCell ref="A372:B372"/>
    <mergeCell ref="A373:B373"/>
    <mergeCell ref="A379:B379"/>
  </mergeCells>
  <phoneticPr fontId="0" type="noConversion"/>
  <printOptions horizontalCentered="1"/>
  <pageMargins left="0.31496062992125984" right="0.19685039370078741" top="0.27559055118110237" bottom="0.15748031496062992" header="0.23622047244094491" footer="0.19685039370078741"/>
  <pageSetup paperSize="9" scale="63" firstPageNumber="2" fitToHeight="6" orientation="landscape" useFirstPageNumber="1" r:id="rId1"/>
  <headerFooter>
    <oddFooter>&amp;R&amp;P</oddFooter>
  </headerFooter>
  <rowBreaks count="11" manualBreakCount="11">
    <brk id="31" max="15" man="1"/>
    <brk id="64" max="15" man="1"/>
    <brk id="95" max="15" man="1"/>
    <brk id="127" max="15" man="1"/>
    <brk id="159" max="15" man="1"/>
    <brk id="191" max="15" man="1"/>
    <brk id="223" max="15" man="1"/>
    <brk id="255" max="15" man="1"/>
    <brk id="289" max="15" man="1"/>
    <brk id="322" max="15" man="1"/>
    <brk id="353" max="15" man="1"/>
  </rowBreaks>
  <ignoredErrors>
    <ignoredError sqref="N1 N32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view="pageBreakPreview" zoomScale="60" zoomScaleNormal="100" workbookViewId="0">
      <selection activeCell="I9" sqref="I9"/>
    </sheetView>
  </sheetViews>
  <sheetFormatPr defaultRowHeight="12.75" x14ac:dyDescent="0.2"/>
  <cols>
    <col min="1" max="1" width="12.5703125" customWidth="1"/>
    <col min="6" max="6" width="19.5703125" customWidth="1"/>
    <col min="7" max="7" width="21" customWidth="1"/>
    <col min="9" max="9" width="20.7109375" customWidth="1"/>
    <col min="10" max="10" width="16" customWidth="1"/>
    <col min="11" max="11" width="16.85546875" customWidth="1"/>
  </cols>
  <sheetData>
    <row r="1" spans="1:13" ht="18" x14ac:dyDescent="0.25">
      <c r="A1" s="170" t="s">
        <v>62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4" spans="1:13" ht="63.75" customHeight="1" x14ac:dyDescent="0.2">
      <c r="A4" s="15"/>
      <c r="B4" s="218" t="s">
        <v>63</v>
      </c>
      <c r="C4" s="218"/>
      <c r="D4" s="218"/>
      <c r="E4" s="218"/>
      <c r="F4" s="218" t="s">
        <v>64</v>
      </c>
      <c r="G4" s="218"/>
      <c r="H4" s="218"/>
      <c r="I4" s="38" t="s">
        <v>65</v>
      </c>
      <c r="J4" s="219" t="s">
        <v>66</v>
      </c>
      <c r="K4" s="220"/>
      <c r="L4" s="39"/>
      <c r="M4" s="39"/>
    </row>
    <row r="5" spans="1:13" ht="38.25" customHeight="1" x14ac:dyDescent="0.2">
      <c r="A5" s="15"/>
      <c r="B5" s="218" t="s">
        <v>67</v>
      </c>
      <c r="C5" s="218"/>
      <c r="D5" s="38" t="s">
        <v>68</v>
      </c>
      <c r="E5" s="38" t="s">
        <v>69</v>
      </c>
      <c r="F5" s="38" t="s">
        <v>70</v>
      </c>
      <c r="G5" s="38" t="s">
        <v>71</v>
      </c>
      <c r="H5" s="133" t="s">
        <v>72</v>
      </c>
      <c r="I5" s="38"/>
      <c r="J5" s="38" t="s">
        <v>73</v>
      </c>
      <c r="K5" s="37" t="s">
        <v>74</v>
      </c>
    </row>
    <row r="6" spans="1:13" ht="25.5" x14ac:dyDescent="0.2">
      <c r="A6" s="38" t="s">
        <v>75</v>
      </c>
      <c r="B6" s="38"/>
      <c r="C6" s="38"/>
      <c r="D6" s="38">
        <v>25</v>
      </c>
      <c r="E6" s="158" t="s">
        <v>233</v>
      </c>
      <c r="F6" s="38">
        <v>13.5</v>
      </c>
      <c r="G6" s="38">
        <v>13.75</v>
      </c>
      <c r="H6" s="38">
        <v>58.5</v>
      </c>
      <c r="I6" s="38" t="s">
        <v>76</v>
      </c>
      <c r="J6" s="38">
        <v>54</v>
      </c>
      <c r="K6" s="38">
        <v>63</v>
      </c>
    </row>
    <row r="7" spans="1:13" ht="25.5" x14ac:dyDescent="0.2">
      <c r="A7" s="38" t="s">
        <v>77</v>
      </c>
      <c r="B7" s="38"/>
      <c r="C7" s="38"/>
      <c r="D7" s="38">
        <v>35</v>
      </c>
      <c r="E7" s="158" t="s">
        <v>233</v>
      </c>
      <c r="F7" s="38">
        <v>18.899999999999999</v>
      </c>
      <c r="G7" s="38">
        <v>19.25</v>
      </c>
      <c r="H7" s="38">
        <v>81.900000000000006</v>
      </c>
      <c r="I7" s="38" t="s">
        <v>78</v>
      </c>
      <c r="J7" s="38">
        <v>55</v>
      </c>
      <c r="K7" s="38">
        <v>64</v>
      </c>
    </row>
    <row r="8" spans="1:13" ht="25.5" x14ac:dyDescent="0.2">
      <c r="A8" s="158" t="s">
        <v>79</v>
      </c>
      <c r="B8" s="38"/>
      <c r="C8" s="38"/>
      <c r="D8" s="38">
        <v>25</v>
      </c>
      <c r="E8" s="158" t="s">
        <v>234</v>
      </c>
      <c r="F8" s="38">
        <v>15.75</v>
      </c>
      <c r="G8" s="38">
        <v>16.100000000000001</v>
      </c>
      <c r="H8" s="38">
        <v>67.02</v>
      </c>
      <c r="I8" s="38" t="s">
        <v>80</v>
      </c>
      <c r="J8" s="158">
        <v>268</v>
      </c>
      <c r="K8" s="158">
        <v>234</v>
      </c>
    </row>
    <row r="9" spans="1:13" ht="38.25" x14ac:dyDescent="0.2">
      <c r="A9" s="38" t="s">
        <v>81</v>
      </c>
      <c r="B9" s="38"/>
      <c r="C9" s="38"/>
      <c r="D9" s="38">
        <v>35</v>
      </c>
      <c r="E9" s="158" t="s">
        <v>234</v>
      </c>
      <c r="F9" s="38">
        <v>22.05</v>
      </c>
      <c r="G9" s="38">
        <v>22.54</v>
      </c>
      <c r="H9" s="38">
        <v>93.83</v>
      </c>
      <c r="I9" s="38" t="s">
        <v>82</v>
      </c>
      <c r="J9" s="38">
        <v>1645</v>
      </c>
      <c r="K9" s="38">
        <v>1899</v>
      </c>
    </row>
  </sheetData>
  <mergeCells count="5">
    <mergeCell ref="B5:C5"/>
    <mergeCell ref="A1:K1"/>
    <mergeCell ref="J4:K4"/>
    <mergeCell ref="B4:E4"/>
    <mergeCell ref="F4:H4"/>
  </mergeCells>
  <phoneticPr fontId="0" type="noConversion"/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Распред пищ. и эн.</vt:lpstr>
      <vt:lpstr>1-4</vt:lpstr>
      <vt:lpstr>5-11</vt:lpstr>
      <vt:lpstr>нормы распред</vt:lpstr>
      <vt:lpstr>'1-4'!Область_печати</vt:lpstr>
      <vt:lpstr>'5-11'!Область_печати</vt:lpstr>
      <vt:lpstr>'Распред пищ. и эн.'!Область_печати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revizor21</cp:lastModifiedBy>
  <cp:lastPrinted>2023-06-08T11:06:36Z</cp:lastPrinted>
  <dcterms:created xsi:type="dcterms:W3CDTF">1996-10-08T23:32:33Z</dcterms:created>
  <dcterms:modified xsi:type="dcterms:W3CDTF">2023-07-17T08:07:01Z</dcterms:modified>
</cp:coreProperties>
</file>